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Core" Type="http://schemas.openxmlformats.org/officedocument/2006/relationships/me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kerkpunt.sharepoint.com/sites/Kerkpuntcollegas/Shared Documents/Projecten/Opvolger Bloeiend diaconaat/Meedoen in Gods missie materialen/"/>
    </mc:Choice>
  </mc:AlternateContent>
  <xr:revisionPtr revIDLastSave="822" documentId="8_{F99327BF-99E1-4B2B-BDFF-1DF0336B2A50}" xr6:coauthVersionLast="47" xr6:coauthVersionMax="47" xr10:uidLastSave="{B936130C-20F0-4334-BEFA-56E38C8CC6F8}"/>
  <bookViews>
    <workbookView xWindow="-108" yWindow="-108" windowWidth="23256" windowHeight="12456" tabRatio="720" xr2:uid="{00000000-000D-0000-FFFF-FFFF00000000}"/>
  </bookViews>
  <sheets>
    <sheet name="Voorblad" sheetId="12" r:id="rId1"/>
    <sheet name="Dashboard" sheetId="11" r:id="rId2"/>
    <sheet name="tabellen" sheetId="2" r:id="rId3"/>
    <sheet name="Open vragen" sheetId="8" r:id="rId4"/>
    <sheet name="Contact" sheetId="10" r:id="rId5"/>
    <sheet name="Input anoniem" sheetId="1" r:id="rId6"/>
  </sheets>
  <definedNames>
    <definedName name="_xlnm._FilterDatabase" localSheetId="5" hidden="1">'Input anoniem'!$S$2:$S$23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" i="8" l="1" a="1"/>
  <c r="M2" i="8" s="1"/>
  <c r="K2" i="8" a="1"/>
  <c r="K2" i="8" s="1"/>
  <c r="I2" i="8" a="1"/>
  <c r="I2" i="8" s="1"/>
  <c r="G2" i="8" a="1"/>
  <c r="G2" i="8" s="1"/>
  <c r="A2" i="8" a="1"/>
  <c r="A2" i="8" s="1"/>
  <c r="C2" i="8" a="1"/>
  <c r="C2" i="8" s="1"/>
  <c r="E2" i="8" a="1"/>
  <c r="E2" i="8" s="1"/>
  <c r="C106" i="2"/>
  <c r="C114" i="2"/>
  <c r="C122" i="2"/>
  <c r="B134" i="2"/>
  <c r="B135" i="2"/>
  <c r="B136" i="2"/>
  <c r="B137" i="2"/>
  <c r="B138" i="2"/>
  <c r="C101" i="2"/>
  <c r="C102" i="2"/>
  <c r="C103" i="2"/>
  <c r="C104" i="2"/>
  <c r="C105" i="2"/>
  <c r="C109" i="2"/>
  <c r="C110" i="2"/>
  <c r="C111" i="2"/>
  <c r="C112" i="2"/>
  <c r="C113" i="2"/>
  <c r="C117" i="2"/>
  <c r="C118" i="2"/>
  <c r="C119" i="2"/>
  <c r="C120" i="2"/>
  <c r="C121" i="2"/>
  <c r="B126" i="2"/>
  <c r="C126" i="2"/>
  <c r="D126" i="2"/>
  <c r="E126" i="2"/>
  <c r="F126" i="2"/>
  <c r="B127" i="2"/>
  <c r="C127" i="2"/>
  <c r="D127" i="2"/>
  <c r="E127" i="2"/>
  <c r="F127" i="2"/>
  <c r="B128" i="2"/>
  <c r="C128" i="2"/>
  <c r="D128" i="2"/>
  <c r="E128" i="2"/>
  <c r="F128" i="2"/>
  <c r="B90" i="2"/>
  <c r="C90" i="2"/>
  <c r="D90" i="2"/>
  <c r="E90" i="2"/>
  <c r="F90" i="2"/>
  <c r="B91" i="2"/>
  <c r="C91" i="2"/>
  <c r="D91" i="2"/>
  <c r="E91" i="2"/>
  <c r="F91" i="2"/>
  <c r="B92" i="2"/>
  <c r="C92" i="2"/>
  <c r="D92" i="2"/>
  <c r="E92" i="2"/>
  <c r="F92" i="2"/>
  <c r="B93" i="2"/>
  <c r="C93" i="2"/>
  <c r="D93" i="2"/>
  <c r="E93" i="2"/>
  <c r="F93" i="2"/>
  <c r="B94" i="2"/>
  <c r="C94" i="2"/>
  <c r="D94" i="2"/>
  <c r="E94" i="2"/>
  <c r="F94" i="2"/>
  <c r="B95" i="2"/>
  <c r="C95" i="2"/>
  <c r="D95" i="2"/>
  <c r="E95" i="2"/>
  <c r="F95" i="2"/>
  <c r="B96" i="2"/>
  <c r="C96" i="2"/>
  <c r="D96" i="2"/>
  <c r="E96" i="2"/>
  <c r="F96" i="2"/>
  <c r="B68" i="2"/>
  <c r="B69" i="2"/>
  <c r="B70" i="2"/>
  <c r="B71" i="2"/>
  <c r="B72" i="2"/>
  <c r="B73" i="2"/>
  <c r="B74" i="2"/>
  <c r="B75" i="2"/>
  <c r="B76" i="2"/>
  <c r="B77" i="2"/>
  <c r="B81" i="2"/>
  <c r="B82" i="2"/>
  <c r="B83" i="2"/>
  <c r="B84" i="2"/>
  <c r="B60" i="2"/>
  <c r="B61" i="2"/>
  <c r="B62" i="2"/>
  <c r="B63" i="2"/>
  <c r="B64" i="2"/>
  <c r="B33" i="2"/>
  <c r="C33" i="2"/>
  <c r="D33" i="2"/>
  <c r="E33" i="2"/>
  <c r="B34" i="2"/>
  <c r="C34" i="2"/>
  <c r="D34" i="2"/>
  <c r="E34" i="2"/>
  <c r="B35" i="2"/>
  <c r="C35" i="2"/>
  <c r="D35" i="2"/>
  <c r="E35" i="2"/>
  <c r="B36" i="2"/>
  <c r="C36" i="2"/>
  <c r="D36" i="2"/>
  <c r="E36" i="2"/>
  <c r="B37" i="2"/>
  <c r="C37" i="2"/>
  <c r="D37" i="2"/>
  <c r="E37" i="2"/>
  <c r="B38" i="2"/>
  <c r="C38" i="2"/>
  <c r="D38" i="2"/>
  <c r="E38" i="2"/>
  <c r="B39" i="2"/>
  <c r="C39" i="2"/>
  <c r="D39" i="2"/>
  <c r="E39" i="2"/>
  <c r="B40" i="2"/>
  <c r="C40" i="2"/>
  <c r="D40" i="2"/>
  <c r="E40" i="2"/>
  <c r="B41" i="2"/>
  <c r="C41" i="2"/>
  <c r="D41" i="2"/>
  <c r="E41" i="2"/>
  <c r="B42" i="2"/>
  <c r="C42" i="2"/>
  <c r="D42" i="2"/>
  <c r="E42" i="2"/>
  <c r="B43" i="2"/>
  <c r="C43" i="2"/>
  <c r="D43" i="2"/>
  <c r="E43" i="2"/>
  <c r="B44" i="2"/>
  <c r="C44" i="2"/>
  <c r="D44" i="2"/>
  <c r="E44" i="2"/>
  <c r="B47" i="2"/>
  <c r="B48" i="2"/>
  <c r="B49" i="2"/>
  <c r="B50" i="2"/>
  <c r="B51" i="2"/>
  <c r="B52" i="2"/>
  <c r="B53" i="2"/>
  <c r="A26" i="2"/>
  <c r="D1" i="11" s="1"/>
  <c r="B26" i="2"/>
  <c r="C26" i="2"/>
  <c r="H1" i="11" s="1"/>
  <c r="B21" i="2"/>
  <c r="B20" i="2"/>
  <c r="B19" i="2"/>
  <c r="B18" i="2"/>
  <c r="B15" i="2"/>
  <c r="B14" i="2"/>
  <c r="B13" i="2"/>
  <c r="B16" i="2" s="1"/>
  <c r="B9" i="2"/>
  <c r="B8" i="2"/>
  <c r="B7" i="2"/>
  <c r="B6" i="2"/>
  <c r="B5" i="2"/>
  <c r="B140" i="2" l="1"/>
  <c r="B22" i="2"/>
  <c r="B10" i="2"/>
  <c r="G33" i="2"/>
  <c r="G44" i="2"/>
  <c r="G35" i="2"/>
  <c r="G37" i="2"/>
  <c r="G34" i="2"/>
  <c r="G41" i="2"/>
  <c r="G39" i="2"/>
  <c r="G42" i="2"/>
  <c r="G38" i="2"/>
  <c r="G36" i="2"/>
  <c r="G40" i="2"/>
  <c r="G4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<sst xmlns="http://schemas.openxmlformats.org/spreadsheetml/2006/main" count="814" uniqueCount="199">
  <si>
    <t>Submission Date</t>
  </si>
  <si>
    <t>Gemeentenaam</t>
  </si>
  <si>
    <t>Plaats</t>
  </si>
  <si>
    <t>Leeftijdscategorie</t>
  </si>
  <si>
    <t>Geslacht</t>
  </si>
  <si>
    <t>Hoe vaak ben je betrokken bij activiteiten van onze gemeente?</t>
  </si>
  <si>
    <t>In hoeverre ben je het eens met de volgende uitspraken? &gt;&gt; Ik voel me betrokken bij het diaconale werk van onze gemeente</t>
  </si>
  <si>
    <t>In hoeverre ben je het eens met de volgende uitspraken? &gt;&gt; Ik weet wat de diaconie doet</t>
  </si>
  <si>
    <t>In hoeverre ben je het eens met de volgende uitspraken? &gt;&gt; Ik vind dat de diaconie de goede dingen doet</t>
  </si>
  <si>
    <t>In hoeverre ben je het eens met de volgende uitspraken? &gt;&gt; Ik weet bij wie ik terecht kan als ik hulp nodig heb</t>
  </si>
  <si>
    <t>In hoeverre ben je het eens met de volgende uitspraken? &gt;&gt; Ik ervaar dat de gemeente omziet naar elkaar</t>
  </si>
  <si>
    <t>In hoeverre ben je het eens met de volgende uitspraken? &gt;&gt; Ik vind dat de gemeente oog heeft voor kwetsbaren in de buurt</t>
  </si>
  <si>
    <t>In hoeverre ben je het eens met de volgende uitspraken? &gt;&gt; Ik vind dat we ons inzetten voor vrede en gerechtigheid</t>
  </si>
  <si>
    <t>In hoeverre ben je het eens met de volgende uitspraken? &gt;&gt; Ik vind dat we ons inzetten voor zorg voor heel de schepping</t>
  </si>
  <si>
    <t>In hoeverre ben je het eens met de volgende uitspraken? &gt;&gt; Ik vind dat de diaconie de gemeente toerust en stimuleert tot omzien naar anderen</t>
  </si>
  <si>
    <t>In hoeverre ben je het eens met de volgende uitspraken? &gt;&gt; Ik zou me willen inzetten voor diaconaal werk</t>
  </si>
  <si>
    <t>In hoeverre ben je het eens met de volgende uitspraken? &gt;&gt; Ik weet welke gaven en talenten ik hierin zou kunnen inzetten</t>
  </si>
  <si>
    <t>In hoeverre ben je het eens met de volgende uitspraken? &gt;&gt; Ik zie mezelf als iemand met een roeping om anderen te dienen</t>
  </si>
  <si>
    <t>Wat houdt jou (eventueel) tegen om je diaconaal in te zetten? (meerdere antwoorden mogelijk)</t>
  </si>
  <si>
    <t>Op welke manier ben je nu al diaconaal actief? (meerdere antwoorden mogelijk)</t>
  </si>
  <si>
    <t>Waarin zou jij je eventueel willen inzetten (in de toekomst)? (max. 3 aanklikken)</t>
  </si>
  <si>
    <t>Heb jij behoefte aan toerusting of begeleiding om je (meer) diaconaal in te zetten</t>
  </si>
  <si>
    <t>(indien van toepassing): Op welk gebied zou je toerusting wensen?</t>
  </si>
  <si>
    <t>Hoe groot is de nood die jij ziet op deze gebieden? &gt;&gt; Armoede / schulden</t>
  </si>
  <si>
    <t>Hoe groot is de nood die jij ziet op deze gebieden? &gt;&gt; Eenzaamheid</t>
  </si>
  <si>
    <t>Hoe groot is de nood die jij ziet op deze gebieden? &gt;&gt; Gezinsproblematiek / opvoeding</t>
  </si>
  <si>
    <t>Hoe groot is de nood die jij ziet op deze gebieden? &gt;&gt; Vluchtelingen / migranten</t>
  </si>
  <si>
    <t>Hoe groot is de nood die jij ziet op deze gebieden? &gt;&gt; Dak- en thuisloosheid</t>
  </si>
  <si>
    <t>Hoe groot is de nood die jij ziet op deze gebieden? &gt;&gt; Verslaving</t>
  </si>
  <si>
    <t>Hoe groot is de nood die jij ziet op deze gebieden? &gt;&gt; Taalachterstand / onderwijsarmoede</t>
  </si>
  <si>
    <t>Welke andere concrete nood zie je?</t>
  </si>
  <si>
    <t>Het werk van de diaconie in onze gemeente</t>
  </si>
  <si>
    <t>De zichtbaarheid van de diaconie</t>
  </si>
  <si>
    <t>De manier waarop de diaconie luistert naar de gemeente</t>
  </si>
  <si>
    <t>In hoeverre komt het diaconale karakter van de gemeente tot uiting in de erediensten? &gt;&gt; De preek</t>
  </si>
  <si>
    <t>In hoeverre komt het diaconale karakter van de gemeente tot uiting in de erediensten? &gt;&gt; De gebeden</t>
  </si>
  <si>
    <t>In hoeverre komt het diaconale karakter van de gemeente tot uiting in de erediensten? &gt;&gt; Liederen</t>
  </si>
  <si>
    <t>Wat zou jij willen dat de diaconie meer of anders zou doen?</t>
  </si>
  <si>
    <t>In hoeverre speelt jouw geloof een rol in je verlangen om anderen te helpen?</t>
  </si>
  <si>
    <t>Wat zou jij het mooiste vinden als de diaconie over vijf jaar bereikt heeft in onze gemeente of buurt? (in 2 of 3 zinnen)</t>
  </si>
  <si>
    <t>Wat is een moment of ervaring waarbij jij trots was op het diaconale werk van onzegemeente? (in 2 of 3 zinnen)</t>
  </si>
  <si>
    <t>Voornaam</t>
  </si>
  <si>
    <t>Achternaam</t>
  </si>
  <si>
    <t>sep 16, 2025</t>
  </si>
  <si>
    <t>Kerkpunt</t>
  </si>
  <si>
    <t>Zwolle</t>
  </si>
  <si>
    <t>tussen 18 en 30</t>
  </si>
  <si>
    <t>zeg ik liever niet</t>
  </si>
  <si>
    <t>Eén keer per maand</t>
  </si>
  <si>
    <t>Oneens</t>
  </si>
  <si>
    <t>Eens</t>
  </si>
  <si>
    <t>Helemaal eens</t>
  </si>
  <si>
    <t>Helemaal oneens</t>
  </si>
  <si>
    <t>Tijdgebrek
Ik ben nooit gevraagd
Ik wil liever op een andere manier bijdragen aan de gemeente</t>
  </si>
  <si>
    <t>Praktische hulp aan mensen buiten de kerk
Financiële ondersteuning van mensen in nood</t>
  </si>
  <si>
    <t>Mentorschap / coaching
Organiseren of coördineren</t>
  </si>
  <si>
    <t>Misschien, als het aansluit bij mijn situatie</t>
  </si>
  <si>
    <t>Duidelijke nood</t>
  </si>
  <si>
    <t>Grote nood</t>
  </si>
  <si>
    <t>Enige nood</t>
  </si>
  <si>
    <t>Nauwelijks</t>
  </si>
  <si>
    <t>Duidelijk</t>
  </si>
  <si>
    <t>Enigszins</t>
  </si>
  <si>
    <t>In sterke mate</t>
  </si>
  <si>
    <t>sep 10, 2025</t>
  </si>
  <si>
    <t>jonger dan 18</t>
  </si>
  <si>
    <t>man</t>
  </si>
  <si>
    <t>Elke week</t>
  </si>
  <si>
    <t>Onzekerheid over wat ik kan bijdragen</t>
  </si>
  <si>
    <t>Financiële ondersteuning van mensen in nood</t>
  </si>
  <si>
    <t>Mentorschap / coaching</t>
  </si>
  <si>
    <t>Geen nood</t>
  </si>
  <si>
    <t>Helemaal niet</t>
  </si>
  <si>
    <t>sdfsaf</t>
  </si>
  <si>
    <t>sdfsdf</t>
  </si>
  <si>
    <t>Leeftijd</t>
  </si>
  <si>
    <t>tussen 31 en 50</t>
  </si>
  <si>
    <t>tussen 51 en 70</t>
  </si>
  <si>
    <t>ouder dan 70</t>
  </si>
  <si>
    <t>aantal</t>
  </si>
  <si>
    <t>vrouw</t>
  </si>
  <si>
    <t>Meerdere keren per maand</t>
  </si>
  <si>
    <t>Minder dan één keer per maand</t>
  </si>
  <si>
    <t>In hoeverre ben je het eens met de volgende uitspraken?</t>
  </si>
  <si>
    <t>Ik weet wat de diaconie doet</t>
  </si>
  <si>
    <t>Ik vind dat de diaconie de goede dingen doet</t>
  </si>
  <si>
    <t>Ik weet bij wie ik terecht kan als ik hulp nodig heb</t>
  </si>
  <si>
    <t>Ik ervaar dat de gemeente omziet naar elkaar</t>
  </si>
  <si>
    <t>Ik vind dat we ons inzetten voor vrede en gerechtigheid</t>
  </si>
  <si>
    <t>Ik vind dat we ons inzetten voor zorg voor heel de schepping</t>
  </si>
  <si>
    <t>Ik zou me willen inzetten voor diaconaal werk</t>
  </si>
  <si>
    <t>Ik voel me betrokken bij het diaconale werk van onze gemeente</t>
  </si>
  <si>
    <t>Ik vind dat de gemeente oog heeft voor kwetsbaren in de buurt</t>
  </si>
  <si>
    <t>Ik vind dat de diaconie de gemeente toerust en stimuleert tot omzien naar anderen</t>
  </si>
  <si>
    <t>Ik weet welke gaven en talenten ik hierin zou kunnen inzetten</t>
  </si>
  <si>
    <t>Ik zie mezelf als iemand met een roeping om anderen te dienen</t>
  </si>
  <si>
    <t>Totaal</t>
  </si>
  <si>
    <t>Tijdgebrek</t>
  </si>
  <si>
    <t>Geen goede match tussen mijn talenten en de mogelijkheden</t>
  </si>
  <si>
    <t>Ik voel me niet nodig</t>
  </si>
  <si>
    <t>Ik ben nooit gevraagd</t>
  </si>
  <si>
    <t>Ik weet te weinig over wat er nodig is</t>
  </si>
  <si>
    <t>Ik wil liever op een andere manier bijdragen aan de gemeente</t>
  </si>
  <si>
    <t>Onzekerheid over wat ik kan bijdragen
Tijdgebrek</t>
  </si>
  <si>
    <t>Praktische hulp aan mensen in de kerk</t>
  </si>
  <si>
    <t>Praktische hulp aan mensen buiten de kerk</t>
  </si>
  <si>
    <t>Gebed of pastorale steun</t>
  </si>
  <si>
    <t>Ik ben (nog) niet actief</t>
  </si>
  <si>
    <t>Koken / maaltijden</t>
  </si>
  <si>
    <t>Klusjes / vervoer</t>
  </si>
  <si>
    <t>Administratie / financiële hulp</t>
  </si>
  <si>
    <t>Organiseren of coördineren</t>
  </si>
  <si>
    <t>Bezoekwerk</t>
  </si>
  <si>
    <t>Iets rond duurzaamheid en groen</t>
  </si>
  <si>
    <t>Gebed / geestelijke ondersteuning</t>
  </si>
  <si>
    <t>De diaconie mag mij benaderen voor wat nodig is</t>
  </si>
  <si>
    <t>Nog geen idee / geen tijd nu</t>
  </si>
  <si>
    <t>Ja, graag</t>
  </si>
  <si>
    <t>Nee, niet nodig</t>
  </si>
  <si>
    <t>Weet ik niet</t>
  </si>
  <si>
    <t>Hoe groot is de nood die jij ziet op deze gebieden?</t>
  </si>
  <si>
    <t>Armoede / schulden</t>
  </si>
  <si>
    <t>Eenzaamheid</t>
  </si>
  <si>
    <t>Gezinsproblematiek / opvoeding</t>
  </si>
  <si>
    <t>Vluchtelingen / migranten</t>
  </si>
  <si>
    <t>Dak- en thuisloosheid</t>
  </si>
  <si>
    <t>Verslaving</t>
  </si>
  <si>
    <t>Taalachterstand / onderwijsarmoede</t>
  </si>
  <si>
    <t>Geldzorgen</t>
  </si>
  <si>
    <t>Tuinaanleggen</t>
  </si>
  <si>
    <t>In hoeverre komt het diaconale karakter van de gemeente tot uiting in de erediensten?</t>
  </si>
  <si>
    <t>De preek</t>
  </si>
  <si>
    <t>de gebeden</t>
  </si>
  <si>
    <t>Liederen</t>
  </si>
  <si>
    <t>Sterk</t>
  </si>
  <si>
    <t xml:space="preserve">In hoeverre speelt jouw geloof een rol in je verlangen om anderen te helpen? </t>
  </si>
  <si>
    <t>Een beetje</t>
  </si>
  <si>
    <t>Neutraal</t>
  </si>
  <si>
    <t>In zeer sterke mate</t>
  </si>
  <si>
    <t>Ja ik wil contact komen met de diaconie over een idee, hulpvraag of aanbod</t>
  </si>
  <si>
    <t>Email</t>
  </si>
  <si>
    <t>met de hand kopieeren (niet koppelen aan data ivm privacy)</t>
  </si>
  <si>
    <t>Gemeente</t>
  </si>
  <si>
    <t>Aantal deelnemers</t>
  </si>
  <si>
    <t>Algemene gegevens</t>
  </si>
  <si>
    <t>Betrokkenheid bij diaconaat</t>
  </si>
  <si>
    <t>Gemeentescan overzicht</t>
  </si>
  <si>
    <t>Aantal invullers</t>
  </si>
  <si>
    <t>Huidige gaven en inzet</t>
  </si>
  <si>
    <t>Aantal</t>
  </si>
  <si>
    <t>Ervaren nood</t>
  </si>
  <si>
    <t>Mentorschap / coaching
Bezoekwerk</t>
  </si>
  <si>
    <t>BETROKKENHEID BIJ DIACONAAT</t>
  </si>
  <si>
    <t>ALGEMENE GEGEVENS</t>
  </si>
  <si>
    <t>HUIDIGE INZET EN GAVEN</t>
  </si>
  <si>
    <t>ERVAREN NOOD</t>
  </si>
  <si>
    <t>OVER DE DIACONIE</t>
  </si>
  <si>
    <t>VERLANGENS GELOOF EN INSPIRATIE</t>
  </si>
  <si>
    <t>Over de diaconie</t>
  </si>
  <si>
    <t>negatief</t>
  </si>
  <si>
    <t>zeer positief</t>
  </si>
  <si>
    <t>positief</t>
  </si>
  <si>
    <t>redelijk positief</t>
  </si>
  <si>
    <t>zeer negatief</t>
  </si>
  <si>
    <t>redelijk negatief</t>
  </si>
  <si>
    <t>waardering</t>
  </si>
  <si>
    <t>Verlangens, geloof en inspiratie</t>
  </si>
  <si>
    <t>een gouden toren</t>
  </si>
  <si>
    <t>Voedselbank</t>
  </si>
  <si>
    <t xml:space="preserve">Gezin Hazari </t>
  </si>
  <si>
    <t>Tuin voor de buurt</t>
  </si>
  <si>
    <t>Beter communiceren</t>
  </si>
  <si>
    <t>Gebruik de app!</t>
  </si>
  <si>
    <t>Bezoeken!</t>
  </si>
  <si>
    <t>Geestelijke nood</t>
  </si>
  <si>
    <t>Gebroken gezinnen</t>
  </si>
  <si>
    <t>Polaristatie</t>
  </si>
  <si>
    <t>Fireljeppen</t>
  </si>
  <si>
    <t>Wat houdt je tegen om je diaconaal in te zetten?</t>
  </si>
  <si>
    <t>Toelichting in geval van iets anders</t>
  </si>
  <si>
    <t>Toelicting bij iets anders</t>
  </si>
  <si>
    <t>Kennisgebrek</t>
  </si>
  <si>
    <t>diaconaat is niet mijn ding</t>
  </si>
  <si>
    <t>Weet niet wat ik kan doen</t>
  </si>
  <si>
    <t>Hoe ben je nu actief?</t>
  </si>
  <si>
    <t>niet</t>
  </si>
  <si>
    <t>putjesschepper</t>
  </si>
  <si>
    <t>brood bakken</t>
  </si>
  <si>
    <t>Gewenste toerusting</t>
  </si>
  <si>
    <t>Welke nood zie je</t>
  </si>
  <si>
    <t>Tips voor diaconie</t>
  </si>
  <si>
    <t>5 jaar droom</t>
  </si>
  <si>
    <t>mooiste ervaring</t>
  </si>
  <si>
    <t>Marjolijn</t>
  </si>
  <si>
    <t>Matei</t>
  </si>
  <si>
    <t>marjolijn.vanderstelt@kerkpunt.nl</t>
  </si>
  <si>
    <t xml:space="preserve">Gemeentescan </t>
  </si>
  <si>
    <t>Gemeente:</t>
  </si>
  <si>
    <t>Datum: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</si>
</sst>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2"/>
      <color rgb="FF000000"/>
      <name val="Calibri"/>
    </font>
    <font>
      <b/>
      <sz val="11"/>
      <color rgb="FF000000"/>
      <name val="Calibri"/>
      <family val="2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  <font>
      <sz val="12"/>
      <color theme="2" tint="-0.249977111117893"/>
      <name val="Calibri"/>
      <family val="2"/>
    </font>
    <font>
      <b/>
      <sz val="12"/>
      <color theme="2" tint="-0.249977111117893"/>
      <name val="Calibri"/>
      <family val="2"/>
    </font>
    <font>
      <b/>
      <sz val="16"/>
      <color theme="0"/>
      <name val="Calibri"/>
      <family val="2"/>
    </font>
    <font>
      <sz val="16"/>
      <color theme="0"/>
      <name val="Calibri"/>
      <family val="2"/>
    </font>
    <font>
      <sz val="12"/>
      <color rgb="FF313131"/>
      <name val="Segoe UI"/>
      <family val="2"/>
    </font>
    <font>
      <sz val="10.8"/>
      <color rgb="FF333D42"/>
      <name val="Consolas"/>
      <family val="3"/>
    </font>
    <font>
      <b/>
      <sz val="46"/>
      <color rgb="FFB41876"/>
      <name val="Aptos Black"/>
      <family val="2"/>
    </font>
    <font>
      <b/>
      <sz val="20"/>
      <color rgb="FF000000"/>
      <name val="Aptos Display"/>
      <family val="2"/>
      <scheme val="major"/>
    </font>
  </fonts>
  <fills count="11">
    <fill>
      <patternFill patternType="none"/>
    </fill>
    <fill>
      <patternFill patternType="gray125"/>
    </fill>
    <fill>
      <patternFill patternType="solid">
        <fgColor rgb="FFCCFFCC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E4E4E4"/>
      </left>
      <right style="medium">
        <color rgb="FFE4E4E4"/>
      </right>
      <top style="medium">
        <color rgb="FFE4E4E4"/>
      </top>
      <bottom style="medium">
        <color rgb="FFE4E4E4"/>
      </bottom>
      <diagonal/>
    </border>
  </borders>
  <cellStyleXfs count="2">
    <xf numFmtId="0" fontId="0" fillId="0" borderId="0"/>
    <xf numFmtId="0" fontId="2" fillId="0" borderId="0"/>
  </cellStyleXfs>
  <cellXfs count="4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0" xfId="0" applyFont="1"/>
    <xf numFmtId="0" fontId="3" fillId="0" borderId="0" xfId="0" applyFont="1"/>
    <xf numFmtId="0" fontId="2" fillId="3" borderId="0" xfId="0" applyFont="1" applyFill="1"/>
    <xf numFmtId="0" fontId="3" fillId="3" borderId="0" xfId="0" applyFont="1" applyFill="1"/>
    <xf numFmtId="0" fontId="3" fillId="0" borderId="0" xfId="0" applyFont="1" applyAlignment="1">
      <alignment wrapText="1"/>
    </xf>
    <xf numFmtId="0" fontId="4" fillId="0" borderId="0" xfId="0" applyFont="1"/>
    <xf numFmtId="0" fontId="5" fillId="0" borderId="0" xfId="0" applyFont="1"/>
    <xf numFmtId="0" fontId="3" fillId="4" borderId="0" xfId="0" applyFont="1" applyFill="1"/>
    <xf numFmtId="0" fontId="0" fillId="4" borderId="0" xfId="0" applyFill="1"/>
    <xf numFmtId="0" fontId="3" fillId="5" borderId="0" xfId="0" applyFont="1" applyFill="1"/>
    <xf numFmtId="0" fontId="0" fillId="5" borderId="0" xfId="0" applyFill="1"/>
    <xf numFmtId="0" fontId="3" fillId="6" borderId="0" xfId="0" applyFont="1" applyFill="1"/>
    <xf numFmtId="0" fontId="0" fillId="6" borderId="0" xfId="0" applyFill="1"/>
    <xf numFmtId="0" fontId="3" fillId="7" borderId="0" xfId="0" applyFont="1" applyFill="1"/>
    <xf numFmtId="0" fontId="0" fillId="7" borderId="0" xfId="0" applyFill="1"/>
    <xf numFmtId="0" fontId="2" fillId="6" borderId="0" xfId="0" applyFont="1" applyFill="1"/>
    <xf numFmtId="0" fontId="2" fillId="8" borderId="0" xfId="0" applyFont="1" applyFill="1"/>
    <xf numFmtId="0" fontId="0" fillId="8" borderId="0" xfId="0" applyFill="1"/>
    <xf numFmtId="0" fontId="0" fillId="3" borderId="0" xfId="0" applyFill="1"/>
    <xf numFmtId="0" fontId="6" fillId="9" borderId="0" xfId="0" applyFont="1" applyFill="1"/>
    <xf numFmtId="0" fontId="7" fillId="9" borderId="0" xfId="0" applyFont="1" applyFill="1"/>
    <xf numFmtId="0" fontId="0" fillId="10" borderId="0" xfId="0" applyFill="1"/>
    <xf numFmtId="0" fontId="3" fillId="10" borderId="0" xfId="0" applyFont="1" applyFill="1"/>
    <xf numFmtId="0" fontId="2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0" fillId="0" borderId="0" xfId="0" applyAlignment="1">
      <alignment horizontal="right"/>
    </xf>
    <xf numFmtId="0" fontId="7" fillId="4" borderId="0" xfId="0" applyFont="1" applyFill="1"/>
    <xf numFmtId="0" fontId="1" fillId="2" borderId="1" xfId="1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8" fillId="0" borderId="0" xfId="0" applyFont="1" applyAlignment="1">
      <alignment wrapText="1"/>
    </xf>
    <xf numFmtId="0" fontId="9" fillId="0" borderId="2" xfId="0" applyFont="1" applyBorder="1" applyAlignment="1">
      <alignment vertical="center" wrapText="1"/>
    </xf>
    <xf numFmtId="0" fontId="3" fillId="6" borderId="0" xfId="0" applyFont="1" applyFill="1" applyAlignment="1">
      <alignment wrapText="1"/>
    </xf>
    <xf numFmtId="0" fontId="0" fillId="6" borderId="0" xfId="0" applyFill="1" applyAlignment="1">
      <alignment wrapText="1"/>
    </xf>
    <xf numFmtId="0" fontId="2" fillId="0" borderId="0" xfId="1"/>
    <xf numFmtId="0" fontId="0" fillId="0" borderId="0" xfId="0" applyBorder="1"/>
    <xf numFmtId="0" fontId="3" fillId="0" borderId="0" xfId="0" applyFont="1" applyBorder="1"/>
    <xf numFmtId="0" fontId="10" fillId="0" borderId="0" xfId="0" applyFont="1" applyBorder="1" applyAlignment="1">
      <alignment horizontal="left" vertical="center"/>
    </xf>
    <xf numFmtId="0" fontId="11" fillId="0" borderId="0" xfId="0" applyFont="1" applyBorder="1"/>
  </cellXfs>
  <cellStyles count="2">
    <cellStyle name="Standaard" xfId="0" builtinId="0"/>
    <cellStyle name="Standaard 2" xfId="1" xr:uid="{AE17AF05-BCEC-459B-94E3-95B25693DA33}"/>
  </cellStyles>
  <dxfs count="0"/>
  <tableStyles count="0" defaultTableStyle="TableStyleMedium2" defaultPivotStyle="PivotStyleLight16"/>
  <colors>
    <mruColors>
      <color rgb="FFFFFFFF"/>
      <color rgb="FFFF696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 b="1"/>
              <a:t>Leeftijd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tabellen!$B$4</c:f>
              <c:strCache>
                <c:ptCount val="1"/>
                <c:pt idx="0">
                  <c:v>aantal</c:v>
                </c:pt>
              </c:strCache>
            </c:strRef>
          </c:tx>
          <c:spPr>
            <a:solidFill>
              <a:schemeClr val="accent2"/>
            </a:solidFill>
            <a:ln w="19050">
              <a:solidFill>
                <a:schemeClr val="lt1"/>
              </a:solidFill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CE1-44F3-9205-23C108F1060E}"/>
              </c:ext>
            </c:extLst>
          </c:dPt>
          <c:dPt>
            <c:idx val="2"/>
            <c:invertIfNegative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151C-43DA-9147-C9124F51157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CE1-44F3-9205-23C108F1060E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CE1-44F3-9205-23C108F1060E}"/>
              </c:ext>
            </c:extLst>
          </c:dPt>
          <c:cat>
            <c:strRef>
              <c:f>tabellen!$A$5:$A$9</c:f>
              <c:strCache>
                <c:ptCount val="5"/>
                <c:pt idx="0">
                  <c:v>jonger dan 18</c:v>
                </c:pt>
                <c:pt idx="1">
                  <c:v>tussen 18 en 30</c:v>
                </c:pt>
                <c:pt idx="2">
                  <c:v>tussen 31 en 50</c:v>
                </c:pt>
                <c:pt idx="3">
                  <c:v>tussen 51 en 70</c:v>
                </c:pt>
                <c:pt idx="4">
                  <c:v>ouder dan 70</c:v>
                </c:pt>
              </c:strCache>
            </c:strRef>
          </c:cat>
          <c:val>
            <c:numRef>
              <c:f>tabellen!$B$5:$B$9</c:f>
              <c:numCache>
                <c:formatCode>General</c:formatCode>
                <c:ptCount val="5"/>
                <c:pt idx="0">
                  <c:v>6</c:v>
                </c:pt>
                <c:pt idx="1">
                  <c:v>3</c:v>
                </c:pt>
                <c:pt idx="2">
                  <c:v>1</c:v>
                </c:pt>
                <c:pt idx="3">
                  <c:v>5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CE1-44F3-9205-23C108F106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4679296"/>
        <c:axId val="194684096"/>
      </c:barChart>
      <c:catAx>
        <c:axId val="19467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94684096"/>
        <c:crosses val="autoZero"/>
        <c:auto val="1"/>
        <c:lblAlgn val="ctr"/>
        <c:lblOffset val="100"/>
        <c:noMultiLvlLbl val="0"/>
      </c:catAx>
      <c:valAx>
        <c:axId val="19468409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94679296"/>
        <c:crosses val="autoZero"/>
        <c:crossBetween val="between"/>
        <c:majorUnit val="1"/>
        <c:minorUnit val="1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 b="1"/>
              <a:t>Hoe waardeer je het werk van de diaconie in onze gemeente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tabellen!$C$100</c:f>
              <c:strCache>
                <c:ptCount val="1"/>
                <c:pt idx="0">
                  <c:v>aantal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tabellen!$B$101:$B$106</c:f>
              <c:strCache>
                <c:ptCount val="6"/>
                <c:pt idx="0">
                  <c:v>zeer negatief</c:v>
                </c:pt>
                <c:pt idx="1">
                  <c:v>negatief</c:v>
                </c:pt>
                <c:pt idx="2">
                  <c:v>redelijk negatief</c:v>
                </c:pt>
                <c:pt idx="3">
                  <c:v>redelijk positief</c:v>
                </c:pt>
                <c:pt idx="4">
                  <c:v>positief</c:v>
                </c:pt>
                <c:pt idx="5">
                  <c:v>zeer positief</c:v>
                </c:pt>
              </c:strCache>
            </c:strRef>
          </c:cat>
          <c:val>
            <c:numRef>
              <c:f>tabellen!$C$101:$C$106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14</c:v>
                </c:pt>
                <c:pt idx="4">
                  <c:v>3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A6-45C5-99A9-5F76028F440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1996383280"/>
        <c:axId val="1996397680"/>
      </c:barChart>
      <c:catAx>
        <c:axId val="19963832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996397680"/>
        <c:crosses val="autoZero"/>
        <c:auto val="1"/>
        <c:lblAlgn val="ctr"/>
        <c:lblOffset val="100"/>
        <c:noMultiLvlLbl val="0"/>
      </c:catAx>
      <c:valAx>
        <c:axId val="1996397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996383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Hoe waardeer jij de zichtbaarheid van de diaconie?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tabellen!$C$108</c:f>
              <c:strCache>
                <c:ptCount val="1"/>
                <c:pt idx="0">
                  <c:v>aantal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tabellen!$B$109:$B$114</c:f>
              <c:strCache>
                <c:ptCount val="6"/>
                <c:pt idx="0">
                  <c:v>zeer negatief</c:v>
                </c:pt>
                <c:pt idx="1">
                  <c:v>negatief</c:v>
                </c:pt>
                <c:pt idx="2">
                  <c:v>redelijk negatief</c:v>
                </c:pt>
                <c:pt idx="3">
                  <c:v>redelijk positief</c:v>
                </c:pt>
                <c:pt idx="4">
                  <c:v>positief</c:v>
                </c:pt>
                <c:pt idx="5">
                  <c:v>zeer positief</c:v>
                </c:pt>
              </c:strCache>
            </c:strRef>
          </c:cat>
          <c:val>
            <c:numRef>
              <c:f>tabellen!$C$109:$C$114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0</c:v>
                </c:pt>
                <c:pt idx="4">
                  <c:v>14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04-4D2A-BFA4-8E57CF8D61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675440384"/>
        <c:axId val="1675444704"/>
      </c:barChart>
      <c:catAx>
        <c:axId val="16754403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675444704"/>
        <c:crosses val="autoZero"/>
        <c:auto val="1"/>
        <c:lblAlgn val="ctr"/>
        <c:lblOffset val="100"/>
        <c:noMultiLvlLbl val="0"/>
      </c:catAx>
      <c:valAx>
        <c:axId val="167544470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675440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 b="1"/>
              <a:t>Hoe waardeer je de manier waarop de diaconie luistert naar de gemeente?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tabellen!$B$117</c:f>
              <c:strCache>
                <c:ptCount val="1"/>
                <c:pt idx="0">
                  <c:v>zeer negatief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tabellen!$C$116</c:f>
              <c:strCache>
                <c:ptCount val="1"/>
                <c:pt idx="0">
                  <c:v>aantal</c:v>
                </c:pt>
              </c:strCache>
            </c:strRef>
          </c:cat>
          <c:val>
            <c:numRef>
              <c:f>tabellen!$C$117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04-431B-9D75-7033D6D8AC05}"/>
            </c:ext>
          </c:extLst>
        </c:ser>
        <c:ser>
          <c:idx val="1"/>
          <c:order val="1"/>
          <c:tx>
            <c:strRef>
              <c:f>tabellen!$B$118</c:f>
              <c:strCache>
                <c:ptCount val="1"/>
                <c:pt idx="0">
                  <c:v>negatief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tabellen!$C$116</c:f>
              <c:strCache>
                <c:ptCount val="1"/>
                <c:pt idx="0">
                  <c:v>aantal</c:v>
                </c:pt>
              </c:strCache>
            </c:strRef>
          </c:cat>
          <c:val>
            <c:numRef>
              <c:f>tabellen!$C$118</c:f>
              <c:numCache>
                <c:formatCode>General</c:formatCode>
                <c:ptCount val="1"/>
                <c:pt idx="0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04-431B-9D75-7033D6D8AC05}"/>
            </c:ext>
          </c:extLst>
        </c:ser>
        <c:ser>
          <c:idx val="2"/>
          <c:order val="2"/>
          <c:tx>
            <c:strRef>
              <c:f>tabellen!$B$119</c:f>
              <c:strCache>
                <c:ptCount val="1"/>
                <c:pt idx="0">
                  <c:v>redelijk negatief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tabellen!$C$116</c:f>
              <c:strCache>
                <c:ptCount val="1"/>
                <c:pt idx="0">
                  <c:v>aantal</c:v>
                </c:pt>
              </c:strCache>
            </c:strRef>
          </c:cat>
          <c:val>
            <c:numRef>
              <c:f>tabellen!$C$119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04-431B-9D75-7033D6D8AC05}"/>
            </c:ext>
          </c:extLst>
        </c:ser>
        <c:ser>
          <c:idx val="3"/>
          <c:order val="3"/>
          <c:tx>
            <c:strRef>
              <c:f>tabellen!$B$120</c:f>
              <c:strCache>
                <c:ptCount val="1"/>
                <c:pt idx="0">
                  <c:v>redelijk positief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tabellen!$C$116</c:f>
              <c:strCache>
                <c:ptCount val="1"/>
                <c:pt idx="0">
                  <c:v>aantal</c:v>
                </c:pt>
              </c:strCache>
            </c:strRef>
          </c:cat>
          <c:val>
            <c:numRef>
              <c:f>tabellen!$C$120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704-431B-9D75-7033D6D8AC05}"/>
            </c:ext>
          </c:extLst>
        </c:ser>
        <c:ser>
          <c:idx val="4"/>
          <c:order val="4"/>
          <c:tx>
            <c:strRef>
              <c:f>tabellen!$B$121</c:f>
              <c:strCache>
                <c:ptCount val="1"/>
                <c:pt idx="0">
                  <c:v>positief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tabellen!$C$116</c:f>
              <c:strCache>
                <c:ptCount val="1"/>
                <c:pt idx="0">
                  <c:v>aantal</c:v>
                </c:pt>
              </c:strCache>
            </c:strRef>
          </c:cat>
          <c:val>
            <c:numRef>
              <c:f>tabellen!$C$121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704-431B-9D75-7033D6D8AC05}"/>
            </c:ext>
          </c:extLst>
        </c:ser>
        <c:ser>
          <c:idx val="5"/>
          <c:order val="5"/>
          <c:tx>
            <c:strRef>
              <c:f>tabellen!$B$122</c:f>
              <c:strCache>
                <c:ptCount val="1"/>
                <c:pt idx="0">
                  <c:v>zeer positief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tabellen!$C$116</c:f>
              <c:strCache>
                <c:ptCount val="1"/>
                <c:pt idx="0">
                  <c:v>aantal</c:v>
                </c:pt>
              </c:strCache>
            </c:strRef>
          </c:cat>
          <c:val>
            <c:numRef>
              <c:f>tabellen!$C$122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704-431B-9D75-7033D6D8AC0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741945008"/>
        <c:axId val="1741945488"/>
      </c:barChart>
      <c:catAx>
        <c:axId val="1741945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741945488"/>
        <c:crosses val="autoZero"/>
        <c:auto val="1"/>
        <c:lblAlgn val="ctr"/>
        <c:lblOffset val="100"/>
        <c:noMultiLvlLbl val="0"/>
      </c:catAx>
      <c:valAx>
        <c:axId val="174194548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741945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In hoeverre komt het diaconale karakter van de gemeente tot uiting in de erediensten?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/>
      <c:barChart>
        <c:barDir val="bar"/>
        <c:grouping val="stacked"/>
        <c:varyColors val="0"/>
        <c:ser>
          <c:idx val="1"/>
          <c:order val="1"/>
          <c:tx>
            <c:strRef>
              <c:f>tabellen!$A$127</c:f>
              <c:strCache>
                <c:ptCount val="1"/>
                <c:pt idx="0">
                  <c:v>de gebeden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tabellen!$B$124:$F$125</c:f>
              <c:strCache>
                <c:ptCount val="5"/>
                <c:pt idx="0">
                  <c:v>Helemaal niet</c:v>
                </c:pt>
                <c:pt idx="1">
                  <c:v>Nauwelijks</c:v>
                </c:pt>
                <c:pt idx="2">
                  <c:v>Enigszins</c:v>
                </c:pt>
                <c:pt idx="3">
                  <c:v>Duidelijk</c:v>
                </c:pt>
                <c:pt idx="4">
                  <c:v>Sterk</c:v>
                </c:pt>
              </c:strCache>
            </c:strRef>
          </c:cat>
          <c:val>
            <c:numRef>
              <c:f>tabellen!$B$127:$F$127</c:f>
              <c:numCache>
                <c:formatCode>General</c:formatCode>
                <c:ptCount val="5"/>
                <c:pt idx="0">
                  <c:v>3</c:v>
                </c:pt>
                <c:pt idx="1">
                  <c:v>14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22-4EE3-B496-04F4459155F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overlap val="100"/>
        <c:axId val="17689680"/>
        <c:axId val="1769928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tabellen!$A$126</c15:sqref>
                        </c15:formulaRef>
                      </c:ext>
                    </c:extLst>
                    <c:strCache>
                      <c:ptCount val="1"/>
                      <c:pt idx="0">
                        <c:v>De preek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1" i="0" u="none" strike="noStrike" kern="1200" baseline="0">
                          <a:solidFill>
                            <a:schemeClr val="bg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nl-NL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tabellen!$B$124:$F$125</c15:sqref>
                        </c15:formulaRef>
                      </c:ext>
                    </c:extLst>
                    <c:strCache>
                      <c:ptCount val="5"/>
                      <c:pt idx="0">
                        <c:v>Helemaal niet</c:v>
                      </c:pt>
                      <c:pt idx="1">
                        <c:v>Nauwelijks</c:v>
                      </c:pt>
                      <c:pt idx="2">
                        <c:v>Enigszins</c:v>
                      </c:pt>
                      <c:pt idx="3">
                        <c:v>Duidelijk</c:v>
                      </c:pt>
                      <c:pt idx="4">
                        <c:v>Sterk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tabellen!$B$126:$F$126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0</c:v>
                      </c:pt>
                      <c:pt idx="1">
                        <c:v>3</c:v>
                      </c:pt>
                      <c:pt idx="2">
                        <c:v>14</c:v>
                      </c:pt>
                      <c:pt idx="3">
                        <c:v>0</c:v>
                      </c:pt>
                      <c:pt idx="4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4D22-4EE3-B496-04F4459155F7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tabellen!$A$128</c15:sqref>
                        </c15:formulaRef>
                      </c:ext>
                    </c:extLst>
                    <c:strCache>
                      <c:ptCount val="1"/>
                      <c:pt idx="0">
                        <c:v>Liederen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1" i="0" u="none" strike="noStrike" kern="1200" baseline="0">
                          <a:solidFill>
                            <a:schemeClr val="bg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nl-NL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tabellen!$B$124:$F$125</c15:sqref>
                        </c15:formulaRef>
                      </c:ext>
                    </c:extLst>
                    <c:strCache>
                      <c:ptCount val="5"/>
                      <c:pt idx="0">
                        <c:v>Helemaal niet</c:v>
                      </c:pt>
                      <c:pt idx="1">
                        <c:v>Nauwelijks</c:v>
                      </c:pt>
                      <c:pt idx="2">
                        <c:v>Enigszins</c:v>
                      </c:pt>
                      <c:pt idx="3">
                        <c:v>Duidelijk</c:v>
                      </c:pt>
                      <c:pt idx="4">
                        <c:v>Sterk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tabellen!$B$128:$F$128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0</c:v>
                      </c:pt>
                      <c:pt idx="1">
                        <c:v>0</c:v>
                      </c:pt>
                      <c:pt idx="2">
                        <c:v>3</c:v>
                      </c:pt>
                      <c:pt idx="3">
                        <c:v>14</c:v>
                      </c:pt>
                      <c:pt idx="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4D22-4EE3-B496-04F4459155F7}"/>
                  </c:ext>
                </c:extLst>
              </c15:ser>
            </c15:filteredBarSeries>
          </c:ext>
        </c:extLst>
      </c:barChart>
      <c:catAx>
        <c:axId val="176896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7699280"/>
        <c:crosses val="autoZero"/>
        <c:auto val="1"/>
        <c:lblAlgn val="ctr"/>
        <c:lblOffset val="100"/>
        <c:noMultiLvlLbl val="0"/>
      </c:catAx>
      <c:valAx>
        <c:axId val="1769928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76896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 b="1"/>
              <a:t>In hoeverre komt het diaconale karakter van de gemeente tot uiting in de erediensten?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tabellen!$A$126</c:f>
              <c:strCache>
                <c:ptCount val="1"/>
                <c:pt idx="0">
                  <c:v>De preek</c:v>
                </c:pt>
              </c:strCache>
              <c:extLst xmlns:c15="http://schemas.microsoft.com/office/drawing/2012/chart"/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tabellen!$B$124:$F$125</c:f>
              <c:strCache>
                <c:ptCount val="5"/>
                <c:pt idx="0">
                  <c:v>Helemaal niet</c:v>
                </c:pt>
                <c:pt idx="1">
                  <c:v>Nauwelijks</c:v>
                </c:pt>
                <c:pt idx="2">
                  <c:v>Enigszins</c:v>
                </c:pt>
                <c:pt idx="3">
                  <c:v>Duidelijk</c:v>
                </c:pt>
                <c:pt idx="4">
                  <c:v>Sterk</c:v>
                </c:pt>
              </c:strCache>
              <c:extLst xmlns:c15="http://schemas.microsoft.com/office/drawing/2012/chart"/>
            </c:strRef>
          </c:cat>
          <c:val>
            <c:numRef>
              <c:f>tabellen!$B$126:$F$126</c:f>
              <c:numCache>
                <c:formatCode>General</c:formatCode>
                <c:ptCount val="5"/>
                <c:pt idx="0">
                  <c:v>0</c:v>
                </c:pt>
                <c:pt idx="1">
                  <c:v>3</c:v>
                </c:pt>
                <c:pt idx="2">
                  <c:v>14</c:v>
                </c:pt>
                <c:pt idx="3">
                  <c:v>0</c:v>
                </c:pt>
                <c:pt idx="4">
                  <c:v>0</c:v>
                </c:pt>
              </c:numCache>
              <c:extLst xmlns:c15="http://schemas.microsoft.com/office/drawing/2012/chart"/>
            </c:numRef>
          </c:val>
          <c:extLst>
            <c:ext xmlns:c16="http://schemas.microsoft.com/office/drawing/2014/chart" uri="{C3380CC4-5D6E-409C-BE32-E72D297353CC}">
              <c16:uniqueId val="{00000000-23B2-4A10-ACAF-1409E772F81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overlap val="100"/>
        <c:axId val="17689680"/>
        <c:axId val="17699280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tabellen!$A$127</c15:sqref>
                        </c15:formulaRef>
                      </c:ext>
                    </c:extLst>
                    <c:strCache>
                      <c:ptCount val="1"/>
                      <c:pt idx="0">
                        <c:v>de gebeden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1" i="0" u="none" strike="noStrike" kern="1200" baseline="0">
                          <a:solidFill>
                            <a:schemeClr val="bg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nl-NL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tabellen!$B$124:$F$125</c15:sqref>
                        </c15:formulaRef>
                      </c:ext>
                    </c:extLst>
                    <c:strCache>
                      <c:ptCount val="5"/>
                      <c:pt idx="0">
                        <c:v>Helemaal niet</c:v>
                      </c:pt>
                      <c:pt idx="1">
                        <c:v>Nauwelijks</c:v>
                      </c:pt>
                      <c:pt idx="2">
                        <c:v>Enigszins</c:v>
                      </c:pt>
                      <c:pt idx="3">
                        <c:v>Duidelijk</c:v>
                      </c:pt>
                      <c:pt idx="4">
                        <c:v>Sterk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tabellen!$B$127:$F$127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3</c:v>
                      </c:pt>
                      <c:pt idx="1">
                        <c:v>14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23B2-4A10-ACAF-1409E772F818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tabellen!$A$128</c15:sqref>
                        </c15:formulaRef>
                      </c:ext>
                    </c:extLst>
                    <c:strCache>
                      <c:ptCount val="1"/>
                      <c:pt idx="0">
                        <c:v>Liederen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1" i="0" u="none" strike="noStrike" kern="1200" baseline="0">
                          <a:solidFill>
                            <a:schemeClr val="bg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nl-NL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tabellen!$B$124:$F$125</c15:sqref>
                        </c15:formulaRef>
                      </c:ext>
                    </c:extLst>
                    <c:strCache>
                      <c:ptCount val="5"/>
                      <c:pt idx="0">
                        <c:v>Helemaal niet</c:v>
                      </c:pt>
                      <c:pt idx="1">
                        <c:v>Nauwelijks</c:v>
                      </c:pt>
                      <c:pt idx="2">
                        <c:v>Enigszins</c:v>
                      </c:pt>
                      <c:pt idx="3">
                        <c:v>Duidelijk</c:v>
                      </c:pt>
                      <c:pt idx="4">
                        <c:v>Sterk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tabellen!$B$128:$F$128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0</c:v>
                      </c:pt>
                      <c:pt idx="1">
                        <c:v>0</c:v>
                      </c:pt>
                      <c:pt idx="2">
                        <c:v>3</c:v>
                      </c:pt>
                      <c:pt idx="3">
                        <c:v>14</c:v>
                      </c:pt>
                      <c:pt idx="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23B2-4A10-ACAF-1409E772F818}"/>
                  </c:ext>
                </c:extLst>
              </c15:ser>
            </c15:filteredBarSeries>
          </c:ext>
        </c:extLst>
      </c:barChart>
      <c:catAx>
        <c:axId val="176896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7699280"/>
        <c:crosses val="autoZero"/>
        <c:auto val="1"/>
        <c:lblAlgn val="ctr"/>
        <c:lblOffset val="100"/>
        <c:noMultiLvlLbl val="0"/>
      </c:catAx>
      <c:valAx>
        <c:axId val="1769928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76896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In hoeverre komt het diaconale karakter van de gemeente tot uiting in de erediensten?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/>
      <c:barChart>
        <c:barDir val="bar"/>
        <c:grouping val="stacked"/>
        <c:varyColors val="0"/>
        <c:ser>
          <c:idx val="2"/>
          <c:order val="2"/>
          <c:tx>
            <c:strRef>
              <c:f>tabellen!$A$128</c:f>
              <c:strCache>
                <c:ptCount val="1"/>
                <c:pt idx="0">
                  <c:v>Liederen</c:v>
                </c:pt>
              </c:strCache>
              <c:extLst xmlns:c15="http://schemas.microsoft.com/office/drawing/2012/chart"/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tabellen!$B$124:$F$125</c:f>
              <c:strCache>
                <c:ptCount val="5"/>
                <c:pt idx="0">
                  <c:v>Helemaal niet</c:v>
                </c:pt>
                <c:pt idx="1">
                  <c:v>Nauwelijks</c:v>
                </c:pt>
                <c:pt idx="2">
                  <c:v>Enigszins</c:v>
                </c:pt>
                <c:pt idx="3">
                  <c:v>Duidelijk</c:v>
                </c:pt>
                <c:pt idx="4">
                  <c:v>Sterk</c:v>
                </c:pt>
              </c:strCache>
              <c:extLst xmlns:c15="http://schemas.microsoft.com/office/drawing/2012/chart"/>
            </c:strRef>
          </c:cat>
          <c:val>
            <c:numRef>
              <c:f>tabellen!$B$128:$F$128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14</c:v>
                </c:pt>
                <c:pt idx="4">
                  <c:v>0</c:v>
                </c:pt>
              </c:numCache>
              <c:extLst xmlns:c15="http://schemas.microsoft.com/office/drawing/2012/chart"/>
            </c:numRef>
          </c:val>
          <c:extLst>
            <c:ext xmlns:c16="http://schemas.microsoft.com/office/drawing/2014/chart" uri="{C3380CC4-5D6E-409C-BE32-E72D297353CC}">
              <c16:uniqueId val="{00000000-4428-49D2-9C61-8EBF76362A9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overlap val="100"/>
        <c:axId val="17689680"/>
        <c:axId val="1769928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tabellen!$A$126</c15:sqref>
                        </c15:formulaRef>
                      </c:ext>
                    </c:extLst>
                    <c:strCache>
                      <c:ptCount val="1"/>
                      <c:pt idx="0">
                        <c:v>De preek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1" i="0" u="none" strike="noStrike" kern="1200" baseline="0">
                          <a:solidFill>
                            <a:schemeClr val="bg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nl-NL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tabellen!$B$124:$F$125</c15:sqref>
                        </c15:formulaRef>
                      </c:ext>
                    </c:extLst>
                    <c:strCache>
                      <c:ptCount val="5"/>
                      <c:pt idx="0">
                        <c:v>Helemaal niet</c:v>
                      </c:pt>
                      <c:pt idx="1">
                        <c:v>Nauwelijks</c:v>
                      </c:pt>
                      <c:pt idx="2">
                        <c:v>Enigszins</c:v>
                      </c:pt>
                      <c:pt idx="3">
                        <c:v>Duidelijk</c:v>
                      </c:pt>
                      <c:pt idx="4">
                        <c:v>Sterk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tabellen!$B$126:$F$126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0</c:v>
                      </c:pt>
                      <c:pt idx="1">
                        <c:v>3</c:v>
                      </c:pt>
                      <c:pt idx="2">
                        <c:v>14</c:v>
                      </c:pt>
                      <c:pt idx="3">
                        <c:v>0</c:v>
                      </c:pt>
                      <c:pt idx="4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4428-49D2-9C61-8EBF76362A93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tabellen!$A$127</c15:sqref>
                        </c15:formulaRef>
                      </c:ext>
                    </c:extLst>
                    <c:strCache>
                      <c:ptCount val="1"/>
                      <c:pt idx="0">
                        <c:v>de gebeden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1" i="0" u="none" strike="noStrike" kern="1200" baseline="0">
                          <a:solidFill>
                            <a:schemeClr val="bg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nl-NL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tabellen!$B$124:$F$125</c15:sqref>
                        </c15:formulaRef>
                      </c:ext>
                    </c:extLst>
                    <c:strCache>
                      <c:ptCount val="5"/>
                      <c:pt idx="0">
                        <c:v>Helemaal niet</c:v>
                      </c:pt>
                      <c:pt idx="1">
                        <c:v>Nauwelijks</c:v>
                      </c:pt>
                      <c:pt idx="2">
                        <c:v>Enigszins</c:v>
                      </c:pt>
                      <c:pt idx="3">
                        <c:v>Duidelijk</c:v>
                      </c:pt>
                      <c:pt idx="4">
                        <c:v>Sterk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tabellen!$B$127:$F$127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3</c:v>
                      </c:pt>
                      <c:pt idx="1">
                        <c:v>14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4428-49D2-9C61-8EBF76362A93}"/>
                  </c:ext>
                </c:extLst>
              </c15:ser>
            </c15:filteredBarSeries>
          </c:ext>
        </c:extLst>
      </c:barChart>
      <c:catAx>
        <c:axId val="176896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7699280"/>
        <c:crosses val="autoZero"/>
        <c:auto val="1"/>
        <c:lblAlgn val="ctr"/>
        <c:lblOffset val="100"/>
        <c:noMultiLvlLbl val="0"/>
      </c:catAx>
      <c:valAx>
        <c:axId val="1769928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76896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/>
              <a:t>In hoeverre speelt jouw geloof een rol in je verlangen om anderen te helpen?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tabellen!$A$134</c:f>
              <c:strCache>
                <c:ptCount val="1"/>
                <c:pt idx="0">
                  <c:v>Helemaal niet</c:v>
                </c:pt>
              </c:strCache>
            </c:strRef>
          </c:tx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tabellen!$B$133</c:f>
              <c:strCache>
                <c:ptCount val="1"/>
                <c:pt idx="0">
                  <c:v>aantal</c:v>
                </c:pt>
              </c:strCache>
            </c:strRef>
          </c:cat>
          <c:val>
            <c:numRef>
              <c:f>tabellen!$B$134</c:f>
              <c:numCache>
                <c:formatCode>General</c:formatCode>
                <c:ptCount val="1"/>
                <c:pt idx="0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00-4358-9376-6983C28774E6}"/>
            </c:ext>
          </c:extLst>
        </c:ser>
        <c:ser>
          <c:idx val="1"/>
          <c:order val="1"/>
          <c:tx>
            <c:strRef>
              <c:f>tabellen!$A$135</c:f>
              <c:strCache>
                <c:ptCount val="1"/>
                <c:pt idx="0">
                  <c:v>Een beetje</c:v>
                </c:pt>
              </c:strCache>
            </c:strRef>
          </c:tx>
          <c:spPr>
            <a:solidFill>
              <a:schemeClr val="accent2"/>
            </a:solidFill>
            <a:ln w="19050">
              <a:solidFill>
                <a:schemeClr val="lt1"/>
              </a:solidFill>
            </a:ln>
            <a:effectLst/>
          </c:spPr>
          <c:invertIfNegative val="0"/>
          <c:cat>
            <c:strRef>
              <c:f>tabellen!$B$133</c:f>
              <c:strCache>
                <c:ptCount val="1"/>
                <c:pt idx="0">
                  <c:v>aantal</c:v>
                </c:pt>
              </c:strCache>
            </c:strRef>
          </c:cat>
          <c:val>
            <c:numRef>
              <c:f>tabellen!$B$135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00-4358-9376-6983C28774E6}"/>
            </c:ext>
          </c:extLst>
        </c:ser>
        <c:ser>
          <c:idx val="2"/>
          <c:order val="2"/>
          <c:tx>
            <c:strRef>
              <c:f>tabellen!$A$136</c:f>
              <c:strCache>
                <c:ptCount val="1"/>
                <c:pt idx="0">
                  <c:v>Neutraal</c:v>
                </c:pt>
              </c:strCache>
            </c:strRef>
          </c:tx>
          <c:spPr>
            <a:solidFill>
              <a:schemeClr val="accent3"/>
            </a:solidFill>
            <a:ln w="19050">
              <a:solidFill>
                <a:schemeClr val="lt1"/>
              </a:solidFill>
            </a:ln>
            <a:effectLst/>
          </c:spPr>
          <c:invertIfNegative val="0"/>
          <c:cat>
            <c:strRef>
              <c:f>tabellen!$B$133</c:f>
              <c:strCache>
                <c:ptCount val="1"/>
                <c:pt idx="0">
                  <c:v>aantal</c:v>
                </c:pt>
              </c:strCache>
            </c:strRef>
          </c:cat>
          <c:val>
            <c:numRef>
              <c:f>tabellen!$B$136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B00-4358-9376-6983C28774E6}"/>
            </c:ext>
          </c:extLst>
        </c:ser>
        <c:ser>
          <c:idx val="3"/>
          <c:order val="3"/>
          <c:tx>
            <c:strRef>
              <c:f>tabellen!$A$137</c:f>
              <c:strCache>
                <c:ptCount val="1"/>
                <c:pt idx="0">
                  <c:v>In sterke mate</c:v>
                </c:pt>
              </c:strCache>
            </c:strRef>
          </c:tx>
          <c:spPr>
            <a:solidFill>
              <a:schemeClr val="accent4"/>
            </a:solidFill>
            <a:ln w="19050">
              <a:solidFill>
                <a:schemeClr val="lt1"/>
              </a:solidFill>
            </a:ln>
            <a:effectLst/>
          </c:spPr>
          <c:invertIfNegative val="0"/>
          <c:cat>
            <c:strRef>
              <c:f>tabellen!$B$133</c:f>
              <c:strCache>
                <c:ptCount val="1"/>
                <c:pt idx="0">
                  <c:v>aantal</c:v>
                </c:pt>
              </c:strCache>
            </c:strRef>
          </c:cat>
          <c:val>
            <c:numRef>
              <c:f>tabellen!$B$137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B00-4358-9376-6983C28774E6}"/>
            </c:ext>
          </c:extLst>
        </c:ser>
        <c:ser>
          <c:idx val="4"/>
          <c:order val="4"/>
          <c:tx>
            <c:strRef>
              <c:f>tabellen!$A$138</c:f>
              <c:strCache>
                <c:ptCount val="1"/>
                <c:pt idx="0">
                  <c:v>In zeer sterke mate</c:v>
                </c:pt>
              </c:strCache>
            </c:strRef>
          </c:tx>
          <c:spPr>
            <a:solidFill>
              <a:schemeClr val="accent5"/>
            </a:solidFill>
            <a:ln w="19050">
              <a:solidFill>
                <a:schemeClr val="lt1"/>
              </a:solidFill>
            </a:ln>
            <a:effectLst/>
          </c:spPr>
          <c:invertIfNegative val="0"/>
          <c:cat>
            <c:strRef>
              <c:f>tabellen!$B$133</c:f>
              <c:strCache>
                <c:ptCount val="1"/>
                <c:pt idx="0">
                  <c:v>aantal</c:v>
                </c:pt>
              </c:strCache>
            </c:strRef>
          </c:cat>
          <c:val>
            <c:numRef>
              <c:f>tabellen!$B$138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B00-4358-9376-6983C28774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75575456"/>
        <c:axId val="1675576416"/>
      </c:barChart>
      <c:catAx>
        <c:axId val="16755754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675576416"/>
        <c:crosses val="autoZero"/>
        <c:auto val="1"/>
        <c:lblAlgn val="ctr"/>
        <c:lblOffset val="100"/>
        <c:noMultiLvlLbl val="0"/>
      </c:catAx>
      <c:valAx>
        <c:axId val="1675576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67557545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/>
              <a:t>Geslacht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tabellen!$B$12</c:f>
              <c:strCache>
                <c:ptCount val="1"/>
                <c:pt idx="0">
                  <c:v>aantal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371A-433C-98BE-41AD532F6969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371A-433C-98BE-41AD532F6969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371A-433C-98BE-41AD532F6969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nl-NL"/>
                </a:p>
              </c:txPr>
              <c:dLblPos val="outEnd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371A-433C-98BE-41AD532F6969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nl-NL"/>
                </a:p>
              </c:txPr>
              <c:dLblPos val="outEnd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371A-433C-98BE-41AD532F6969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nl-NL"/>
                </a:p>
              </c:txPr>
              <c:dLblPos val="outEnd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371A-433C-98BE-41AD532F6969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tabellen!$A$13:$A$15</c:f>
              <c:strCache>
                <c:ptCount val="3"/>
                <c:pt idx="0">
                  <c:v>man</c:v>
                </c:pt>
                <c:pt idx="1">
                  <c:v>vrouw</c:v>
                </c:pt>
                <c:pt idx="2">
                  <c:v>zeg ik liever niet</c:v>
                </c:pt>
              </c:strCache>
            </c:strRef>
          </c:cat>
          <c:val>
            <c:numRef>
              <c:f>tabellen!$B$13:$B$15</c:f>
              <c:numCache>
                <c:formatCode>General</c:formatCode>
                <c:ptCount val="3"/>
                <c:pt idx="0">
                  <c:v>7</c:v>
                </c:pt>
                <c:pt idx="1">
                  <c:v>8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71A-433C-98BE-41AD532F6969}"/>
            </c:ext>
          </c:extLst>
        </c:ser>
        <c:dLbls>
          <c:dLblPos val="outEnd"/>
          <c:showLegendKey val="0"/>
          <c:showVal val="1"/>
          <c:showCatName val="1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 sz="1400" b="1" i="0" u="none" strike="noStrike" baseline="0">
                <a:effectLst/>
              </a:rPr>
              <a:t>Hoe vaak ben je betrokken bij activiteiten van onze gemeente?</a:t>
            </a:r>
            <a:r>
              <a:rPr lang="nl-NL" sz="1400" b="0" i="0" u="none" strike="noStrike" baseline="0">
                <a:effectLst/>
              </a:rPr>
              <a:t> 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tabellen!$B$17</c:f>
              <c:strCache>
                <c:ptCount val="1"/>
                <c:pt idx="0">
                  <c:v>aantal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800-40D0-A8F3-B320C768DA3A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800-40D0-A8F3-B320C768DA3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800-40D0-A8F3-B320C768DA3A}"/>
              </c:ext>
            </c:extLst>
          </c:dPt>
          <c:cat>
            <c:strRef>
              <c:f>tabellen!$A$18:$A$21</c:f>
              <c:strCache>
                <c:ptCount val="4"/>
                <c:pt idx="0">
                  <c:v>Elke week</c:v>
                </c:pt>
                <c:pt idx="1">
                  <c:v>Meerdere keren per maand</c:v>
                </c:pt>
                <c:pt idx="2">
                  <c:v>Eén keer per maand</c:v>
                </c:pt>
                <c:pt idx="3">
                  <c:v>Minder dan één keer per maand</c:v>
                </c:pt>
              </c:strCache>
            </c:strRef>
          </c:cat>
          <c:val>
            <c:numRef>
              <c:f>tabellen!$B$18:$B$21</c:f>
              <c:numCache>
                <c:formatCode>General</c:formatCode>
                <c:ptCount val="4"/>
                <c:pt idx="0">
                  <c:v>5</c:v>
                </c:pt>
                <c:pt idx="1">
                  <c:v>4</c:v>
                </c:pt>
                <c:pt idx="2">
                  <c:v>6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800-40D0-A8F3-B320C768DA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0198480"/>
        <c:axId val="180198960"/>
      </c:barChart>
      <c:catAx>
        <c:axId val="1801984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80198960"/>
        <c:crosses val="autoZero"/>
        <c:auto val="1"/>
        <c:lblAlgn val="ctr"/>
        <c:lblOffset val="100"/>
        <c:noMultiLvlLbl val="0"/>
      </c:catAx>
      <c:valAx>
        <c:axId val="1801989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80198480"/>
        <c:crosses val="autoZero"/>
        <c:crossBetween val="between"/>
        <c:majorUnit val="1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186120063690974"/>
          <c:y val="0.12049239511033014"/>
          <c:w val="0.51813879936309026"/>
          <c:h val="0.84038105950315733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tabellen!$B$32</c:f>
              <c:strCache>
                <c:ptCount val="1"/>
                <c:pt idx="0">
                  <c:v>Helemaal oneens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tabellen!$A$33:$A$44</c:f>
              <c:strCache>
                <c:ptCount val="12"/>
                <c:pt idx="0">
                  <c:v>Ik voel me betrokken bij het diaconale werk van onze gemeente</c:v>
                </c:pt>
                <c:pt idx="1">
                  <c:v>Ik weet wat de diaconie doet</c:v>
                </c:pt>
                <c:pt idx="2">
                  <c:v>Ik vind dat de diaconie de goede dingen doet</c:v>
                </c:pt>
                <c:pt idx="3">
                  <c:v>Ik weet bij wie ik terecht kan als ik hulp nodig heb</c:v>
                </c:pt>
                <c:pt idx="4">
                  <c:v>Ik ervaar dat de gemeente omziet naar elkaar</c:v>
                </c:pt>
                <c:pt idx="5">
                  <c:v>Ik vind dat de gemeente oog heeft voor kwetsbaren in de buurt</c:v>
                </c:pt>
                <c:pt idx="6">
                  <c:v>Ik vind dat we ons inzetten voor vrede en gerechtigheid</c:v>
                </c:pt>
                <c:pt idx="7">
                  <c:v>Ik vind dat we ons inzetten voor zorg voor heel de schepping</c:v>
                </c:pt>
                <c:pt idx="8">
                  <c:v>Ik vind dat de diaconie de gemeente toerust en stimuleert tot omzien naar anderen</c:v>
                </c:pt>
                <c:pt idx="9">
                  <c:v>Ik zou me willen inzetten voor diaconaal werk</c:v>
                </c:pt>
                <c:pt idx="10">
                  <c:v>Ik weet welke gaven en talenten ik hierin zou kunnen inzetten</c:v>
                </c:pt>
                <c:pt idx="11">
                  <c:v>Ik zie mezelf als iemand met een roeping om anderen te dienen</c:v>
                </c:pt>
              </c:strCache>
            </c:strRef>
          </c:cat>
          <c:val>
            <c:numRef>
              <c:f>tabellen!$B$33:$B$44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</c:v>
                </c:pt>
                <c:pt idx="7">
                  <c:v>2</c:v>
                </c:pt>
                <c:pt idx="8">
                  <c:v>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A0-457B-B3B9-8D558D6DFE9A}"/>
            </c:ext>
          </c:extLst>
        </c:ser>
        <c:ser>
          <c:idx val="1"/>
          <c:order val="1"/>
          <c:tx>
            <c:strRef>
              <c:f>tabellen!$C$32</c:f>
              <c:strCache>
                <c:ptCount val="1"/>
                <c:pt idx="0">
                  <c:v>Oneens</c:v>
                </c:pt>
              </c:strCache>
            </c:strRef>
          </c:tx>
          <c:spPr>
            <a:solidFill>
              <a:srgbClr val="FF696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tabellen!$A$33:$A$44</c:f>
              <c:strCache>
                <c:ptCount val="12"/>
                <c:pt idx="0">
                  <c:v>Ik voel me betrokken bij het diaconale werk van onze gemeente</c:v>
                </c:pt>
                <c:pt idx="1">
                  <c:v>Ik weet wat de diaconie doet</c:v>
                </c:pt>
                <c:pt idx="2">
                  <c:v>Ik vind dat de diaconie de goede dingen doet</c:v>
                </c:pt>
                <c:pt idx="3">
                  <c:v>Ik weet bij wie ik terecht kan als ik hulp nodig heb</c:v>
                </c:pt>
                <c:pt idx="4">
                  <c:v>Ik ervaar dat de gemeente omziet naar elkaar</c:v>
                </c:pt>
                <c:pt idx="5">
                  <c:v>Ik vind dat de gemeente oog heeft voor kwetsbaren in de buurt</c:v>
                </c:pt>
                <c:pt idx="6">
                  <c:v>Ik vind dat we ons inzetten voor vrede en gerechtigheid</c:v>
                </c:pt>
                <c:pt idx="7">
                  <c:v>Ik vind dat we ons inzetten voor zorg voor heel de schepping</c:v>
                </c:pt>
                <c:pt idx="8">
                  <c:v>Ik vind dat de diaconie de gemeente toerust en stimuleert tot omzien naar anderen</c:v>
                </c:pt>
                <c:pt idx="9">
                  <c:v>Ik zou me willen inzetten voor diaconaal werk</c:v>
                </c:pt>
                <c:pt idx="10">
                  <c:v>Ik weet welke gaven en talenten ik hierin zou kunnen inzetten</c:v>
                </c:pt>
                <c:pt idx="11">
                  <c:v>Ik zie mezelf als iemand met een roeping om anderen te dienen</c:v>
                </c:pt>
              </c:strCache>
            </c:strRef>
          </c:cat>
          <c:val>
            <c:numRef>
              <c:f>tabellen!$C$33:$C$44</c:f>
              <c:numCache>
                <c:formatCode>General</c:formatCode>
                <c:ptCount val="12"/>
                <c:pt idx="0">
                  <c:v>12</c:v>
                </c:pt>
                <c:pt idx="1">
                  <c:v>2</c:v>
                </c:pt>
                <c:pt idx="2">
                  <c:v>9</c:v>
                </c:pt>
                <c:pt idx="3">
                  <c:v>3</c:v>
                </c:pt>
                <c:pt idx="4">
                  <c:v>11</c:v>
                </c:pt>
                <c:pt idx="5">
                  <c:v>1</c:v>
                </c:pt>
                <c:pt idx="6">
                  <c:v>14</c:v>
                </c:pt>
                <c:pt idx="7">
                  <c:v>3</c:v>
                </c:pt>
                <c:pt idx="8">
                  <c:v>13</c:v>
                </c:pt>
                <c:pt idx="9">
                  <c:v>3</c:v>
                </c:pt>
                <c:pt idx="10">
                  <c:v>14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A0-457B-B3B9-8D558D6DFE9A}"/>
            </c:ext>
          </c:extLst>
        </c:ser>
        <c:ser>
          <c:idx val="2"/>
          <c:order val="2"/>
          <c:tx>
            <c:strRef>
              <c:f>tabellen!$D$32</c:f>
              <c:strCache>
                <c:ptCount val="1"/>
                <c:pt idx="0">
                  <c:v>Eens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tabellen!$A$33:$A$44</c:f>
              <c:strCache>
                <c:ptCount val="12"/>
                <c:pt idx="0">
                  <c:v>Ik voel me betrokken bij het diaconale werk van onze gemeente</c:v>
                </c:pt>
                <c:pt idx="1">
                  <c:v>Ik weet wat de diaconie doet</c:v>
                </c:pt>
                <c:pt idx="2">
                  <c:v>Ik vind dat de diaconie de goede dingen doet</c:v>
                </c:pt>
                <c:pt idx="3">
                  <c:v>Ik weet bij wie ik terecht kan als ik hulp nodig heb</c:v>
                </c:pt>
                <c:pt idx="4">
                  <c:v>Ik ervaar dat de gemeente omziet naar elkaar</c:v>
                </c:pt>
                <c:pt idx="5">
                  <c:v>Ik vind dat de gemeente oog heeft voor kwetsbaren in de buurt</c:v>
                </c:pt>
                <c:pt idx="6">
                  <c:v>Ik vind dat we ons inzetten voor vrede en gerechtigheid</c:v>
                </c:pt>
                <c:pt idx="7">
                  <c:v>Ik vind dat we ons inzetten voor zorg voor heel de schepping</c:v>
                </c:pt>
                <c:pt idx="8">
                  <c:v>Ik vind dat de diaconie de gemeente toerust en stimuleert tot omzien naar anderen</c:v>
                </c:pt>
                <c:pt idx="9">
                  <c:v>Ik zou me willen inzetten voor diaconaal werk</c:v>
                </c:pt>
                <c:pt idx="10">
                  <c:v>Ik weet welke gaven en talenten ik hierin zou kunnen inzetten</c:v>
                </c:pt>
                <c:pt idx="11">
                  <c:v>Ik zie mezelf als iemand met een roeping om anderen te dienen</c:v>
                </c:pt>
              </c:strCache>
            </c:strRef>
          </c:cat>
          <c:val>
            <c:numRef>
              <c:f>tabellen!$D$33:$D$44</c:f>
              <c:numCache>
                <c:formatCode>General</c:formatCode>
                <c:ptCount val="12"/>
                <c:pt idx="0">
                  <c:v>2</c:v>
                </c:pt>
                <c:pt idx="1">
                  <c:v>15</c:v>
                </c:pt>
                <c:pt idx="2">
                  <c:v>5</c:v>
                </c:pt>
                <c:pt idx="3">
                  <c:v>12</c:v>
                </c:pt>
                <c:pt idx="4">
                  <c:v>0</c:v>
                </c:pt>
                <c:pt idx="5">
                  <c:v>14</c:v>
                </c:pt>
                <c:pt idx="6">
                  <c:v>0</c:v>
                </c:pt>
                <c:pt idx="7">
                  <c:v>12</c:v>
                </c:pt>
                <c:pt idx="8">
                  <c:v>2</c:v>
                </c:pt>
                <c:pt idx="9">
                  <c:v>14</c:v>
                </c:pt>
                <c:pt idx="10">
                  <c:v>3</c:v>
                </c:pt>
                <c:pt idx="1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A0-457B-B3B9-8D558D6DFE9A}"/>
            </c:ext>
          </c:extLst>
        </c:ser>
        <c:ser>
          <c:idx val="3"/>
          <c:order val="3"/>
          <c:tx>
            <c:strRef>
              <c:f>tabellen!$E$32</c:f>
              <c:strCache>
                <c:ptCount val="1"/>
                <c:pt idx="0">
                  <c:v>Helemaal eens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tabellen!$A$33:$A$44</c:f>
              <c:strCache>
                <c:ptCount val="12"/>
                <c:pt idx="0">
                  <c:v>Ik voel me betrokken bij het diaconale werk van onze gemeente</c:v>
                </c:pt>
                <c:pt idx="1">
                  <c:v>Ik weet wat de diaconie doet</c:v>
                </c:pt>
                <c:pt idx="2">
                  <c:v>Ik vind dat de diaconie de goede dingen doet</c:v>
                </c:pt>
                <c:pt idx="3">
                  <c:v>Ik weet bij wie ik terecht kan als ik hulp nodig heb</c:v>
                </c:pt>
                <c:pt idx="4">
                  <c:v>Ik ervaar dat de gemeente omziet naar elkaar</c:v>
                </c:pt>
                <c:pt idx="5">
                  <c:v>Ik vind dat de gemeente oog heeft voor kwetsbaren in de buurt</c:v>
                </c:pt>
                <c:pt idx="6">
                  <c:v>Ik vind dat we ons inzetten voor vrede en gerechtigheid</c:v>
                </c:pt>
                <c:pt idx="7">
                  <c:v>Ik vind dat we ons inzetten voor zorg voor heel de schepping</c:v>
                </c:pt>
                <c:pt idx="8">
                  <c:v>Ik vind dat de diaconie de gemeente toerust en stimuleert tot omzien naar anderen</c:v>
                </c:pt>
                <c:pt idx="9">
                  <c:v>Ik zou me willen inzetten voor diaconaal werk</c:v>
                </c:pt>
                <c:pt idx="10">
                  <c:v>Ik weet welke gaven en talenten ik hierin zou kunnen inzetten</c:v>
                </c:pt>
                <c:pt idx="11">
                  <c:v>Ik zie mezelf als iemand met een roeping om anderen te dienen</c:v>
                </c:pt>
              </c:strCache>
            </c:strRef>
          </c:cat>
          <c:val>
            <c:numRef>
              <c:f>tabellen!$E$33:$E$44</c:f>
              <c:numCache>
                <c:formatCode>General</c:formatCode>
                <c:ptCount val="12"/>
                <c:pt idx="0">
                  <c:v>3</c:v>
                </c:pt>
                <c:pt idx="1">
                  <c:v>0</c:v>
                </c:pt>
                <c:pt idx="2">
                  <c:v>3</c:v>
                </c:pt>
                <c:pt idx="3">
                  <c:v>2</c:v>
                </c:pt>
                <c:pt idx="4">
                  <c:v>6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6A0-457B-B3B9-8D558D6DFE9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overlap val="100"/>
        <c:axId val="1025797088"/>
        <c:axId val="1025791808"/>
      </c:barChart>
      <c:catAx>
        <c:axId val="10257970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025791808"/>
        <c:crosses val="autoZero"/>
        <c:auto val="1"/>
        <c:lblAlgn val="ctr"/>
        <c:lblOffset val="100"/>
        <c:noMultiLvlLbl val="0"/>
      </c:catAx>
      <c:valAx>
        <c:axId val="10257918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0257970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Wat houdt jou (eventueel) tegen? (aantal)</a:t>
            </a:r>
          </a:p>
        </c:rich>
      </c:tx>
      <c:layout>
        <c:manualLayout>
          <c:xMode val="edge"/>
          <c:yMode val="edge"/>
          <c:x val="0.22869961862596069"/>
          <c:y val="3.23848060659084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>
        <c:manualLayout>
          <c:layoutTarget val="inner"/>
          <c:xMode val="edge"/>
          <c:yMode val="edge"/>
          <c:x val="0.53066038825353656"/>
          <c:y val="0.17241577471305095"/>
          <c:w val="0.4404838224271227"/>
          <c:h val="0.7201171441769417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tabellen!$B$46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224-45F7-A92F-7EE43CFD674A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224-45F7-A92F-7EE43CFD674A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C224-45F7-A92F-7EE43CFD674A}"/>
              </c:ext>
            </c:extLst>
          </c:dPt>
          <c:cat>
            <c:strRef>
              <c:f>tabellen!$A$47:$A$53</c:f>
              <c:strCache>
                <c:ptCount val="7"/>
                <c:pt idx="0">
                  <c:v>Tijdgebrek</c:v>
                </c:pt>
                <c:pt idx="1">
                  <c:v>Onzekerheid over wat ik kan bijdragen</c:v>
                </c:pt>
                <c:pt idx="2">
                  <c:v>Geen goede match tussen mijn talenten en de mogelijkheden</c:v>
                </c:pt>
                <c:pt idx="3">
                  <c:v>Ik voel me niet nodig</c:v>
                </c:pt>
                <c:pt idx="4">
                  <c:v>Ik ben nooit gevraagd</c:v>
                </c:pt>
                <c:pt idx="5">
                  <c:v>Ik weet te weinig over wat er nodig is</c:v>
                </c:pt>
                <c:pt idx="6">
                  <c:v>Ik wil liever op een andere manier bijdragen aan de gemeente</c:v>
                </c:pt>
              </c:strCache>
            </c:strRef>
          </c:cat>
          <c:val>
            <c:numRef>
              <c:f>tabellen!$B$47:$B$53</c:f>
              <c:numCache>
                <c:formatCode>General</c:formatCode>
                <c:ptCount val="7"/>
                <c:pt idx="0">
                  <c:v>17</c:v>
                </c:pt>
                <c:pt idx="1">
                  <c:v>14</c:v>
                </c:pt>
                <c:pt idx="2">
                  <c:v>0</c:v>
                </c:pt>
                <c:pt idx="3">
                  <c:v>0</c:v>
                </c:pt>
                <c:pt idx="4">
                  <c:v>3</c:v>
                </c:pt>
                <c:pt idx="5">
                  <c:v>0</c:v>
                </c:pt>
                <c:pt idx="6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224-45F7-A92F-7EE43CFD67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0199440"/>
        <c:axId val="180192720"/>
      </c:barChart>
      <c:catAx>
        <c:axId val="1801994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80192720"/>
        <c:crosses val="autoZero"/>
        <c:auto val="1"/>
        <c:lblAlgn val="ctr"/>
        <c:lblOffset val="100"/>
        <c:noMultiLvlLbl val="0"/>
      </c:catAx>
      <c:valAx>
        <c:axId val="1801927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80199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Op welke manier ben je nu al diaconaal actief? (meerdere antwoorden mogelijk)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tabellen!$B$58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tabellen!$A$59:$A$64</c:f>
              <c:strCache>
                <c:ptCount val="6"/>
                <c:pt idx="1">
                  <c:v>Praktische hulp aan mensen in de kerk</c:v>
                </c:pt>
                <c:pt idx="2">
                  <c:v>Praktische hulp aan mensen buiten de kerk</c:v>
                </c:pt>
                <c:pt idx="3">
                  <c:v>Financiële ondersteuning van mensen in nood</c:v>
                </c:pt>
                <c:pt idx="4">
                  <c:v>Gebed of pastorale steun</c:v>
                </c:pt>
                <c:pt idx="5">
                  <c:v>Ik ben (nog) niet actief</c:v>
                </c:pt>
              </c:strCache>
            </c:strRef>
          </c:cat>
          <c:val>
            <c:numRef>
              <c:f>tabellen!$B$59:$B$64</c:f>
              <c:numCache>
                <c:formatCode>General</c:formatCode>
                <c:ptCount val="6"/>
                <c:pt idx="1">
                  <c:v>0</c:v>
                </c:pt>
                <c:pt idx="2">
                  <c:v>3</c:v>
                </c:pt>
                <c:pt idx="3">
                  <c:v>17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6D-4850-BE7F-D53FB433AAA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125418512"/>
        <c:axId val="125423312"/>
      </c:barChart>
      <c:catAx>
        <c:axId val="12541851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25423312"/>
        <c:crosses val="autoZero"/>
        <c:auto val="1"/>
        <c:lblAlgn val="ctr"/>
        <c:lblOffset val="100"/>
        <c:noMultiLvlLbl val="0"/>
      </c:catAx>
      <c:valAx>
        <c:axId val="125423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25418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Waarin zou jij je eventueel willen inzetten (in de toekomst)? (max. 3 aanklikken)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tabellen!$B$67</c:f>
              <c:strCache>
                <c:ptCount val="1"/>
                <c:pt idx="0">
                  <c:v>Aantal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tabellen!$A$68:$A$77</c:f>
              <c:strCache>
                <c:ptCount val="10"/>
                <c:pt idx="0">
                  <c:v>Koken / maaltijden</c:v>
                </c:pt>
                <c:pt idx="1">
                  <c:v>Klusjes / vervoer</c:v>
                </c:pt>
                <c:pt idx="2">
                  <c:v>Administratie / financiële hulp</c:v>
                </c:pt>
                <c:pt idx="3">
                  <c:v>Mentorschap / coaching</c:v>
                </c:pt>
                <c:pt idx="4">
                  <c:v>Organiseren of coördineren</c:v>
                </c:pt>
                <c:pt idx="5">
                  <c:v>Bezoekwerk</c:v>
                </c:pt>
                <c:pt idx="6">
                  <c:v>Iets rond duurzaamheid en groen</c:v>
                </c:pt>
                <c:pt idx="7">
                  <c:v>Gebed / geestelijke ondersteuning</c:v>
                </c:pt>
                <c:pt idx="8">
                  <c:v>De diaconie mag mij benaderen voor wat nodig is</c:v>
                </c:pt>
                <c:pt idx="9">
                  <c:v>Nog geen idee / geen tijd nu</c:v>
                </c:pt>
              </c:strCache>
            </c:strRef>
          </c:cat>
          <c:val>
            <c:numRef>
              <c:f>tabellen!$B$68:$B$77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17</c:v>
                </c:pt>
                <c:pt idx="4">
                  <c:v>3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72-4E2F-8BB9-DC081EC8C05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657752848"/>
        <c:axId val="657749488"/>
      </c:barChart>
      <c:catAx>
        <c:axId val="6577528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657749488"/>
        <c:crosses val="autoZero"/>
        <c:auto val="1"/>
        <c:lblAlgn val="ctr"/>
        <c:lblOffset val="100"/>
        <c:noMultiLvlLbl val="0"/>
      </c:catAx>
      <c:valAx>
        <c:axId val="65774948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657752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Heb jij behoefte aan toerusting of begeleiding om je (meer) diaconaal in te zetten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tabellen!$B$80</c:f>
              <c:strCache>
                <c:ptCount val="1"/>
                <c:pt idx="0">
                  <c:v>Aantal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tabellen!$A$81:$A$84</c:f>
              <c:strCache>
                <c:ptCount val="4"/>
                <c:pt idx="0">
                  <c:v>Ja, graag</c:v>
                </c:pt>
                <c:pt idx="1">
                  <c:v>Misschien, als het aansluit bij mijn situatie</c:v>
                </c:pt>
                <c:pt idx="2">
                  <c:v>Nee, niet nodig</c:v>
                </c:pt>
                <c:pt idx="3">
                  <c:v>Weet ik niet</c:v>
                </c:pt>
              </c:strCache>
            </c:strRef>
          </c:cat>
          <c:val>
            <c:numRef>
              <c:f>tabellen!$B$81:$B$84</c:f>
              <c:numCache>
                <c:formatCode>General</c:formatCode>
                <c:ptCount val="4"/>
                <c:pt idx="0">
                  <c:v>1</c:v>
                </c:pt>
                <c:pt idx="1">
                  <c:v>14</c:v>
                </c:pt>
                <c:pt idx="2">
                  <c:v>0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E4-42E4-AE1D-76DD102867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12025936"/>
        <c:axId val="512034096"/>
      </c:barChart>
      <c:catAx>
        <c:axId val="512025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512034096"/>
        <c:crosses val="autoZero"/>
        <c:auto val="1"/>
        <c:lblAlgn val="ctr"/>
        <c:lblOffset val="100"/>
        <c:noMultiLvlLbl val="0"/>
      </c:catAx>
      <c:valAx>
        <c:axId val="5120340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12025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Hoe groot is de nood die jij ziet op deze gebieden?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>
        <c:manualLayout>
          <c:layoutTarget val="inner"/>
          <c:xMode val="edge"/>
          <c:yMode val="edge"/>
          <c:x val="0.31153630541345539"/>
          <c:y val="0.23582646576932356"/>
          <c:w val="0.66826385644551956"/>
          <c:h val="0.7209135323293420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tabellen!$B$89</c:f>
              <c:strCache>
                <c:ptCount val="1"/>
                <c:pt idx="0">
                  <c:v>Geen nood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tabellen!$A$90:$A$96</c:f>
              <c:strCache>
                <c:ptCount val="7"/>
                <c:pt idx="0">
                  <c:v>Armoede / schulden</c:v>
                </c:pt>
                <c:pt idx="1">
                  <c:v>Eenzaamheid</c:v>
                </c:pt>
                <c:pt idx="2">
                  <c:v>Gezinsproblematiek / opvoeding</c:v>
                </c:pt>
                <c:pt idx="3">
                  <c:v>Vluchtelingen / migranten</c:v>
                </c:pt>
                <c:pt idx="4">
                  <c:v>Dak- en thuisloosheid</c:v>
                </c:pt>
                <c:pt idx="5">
                  <c:v>Verslaving</c:v>
                </c:pt>
                <c:pt idx="6">
                  <c:v>Taalachterstand / onderwijsarmoede</c:v>
                </c:pt>
              </c:strCache>
            </c:strRef>
          </c:cat>
          <c:val>
            <c:numRef>
              <c:f>tabellen!$B$90:$B$96</c:f>
              <c:numCache>
                <c:formatCode>General</c:formatCode>
                <c:ptCount val="7"/>
                <c:pt idx="0">
                  <c:v>14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5-4C3E-8882-3575FDCE33A4}"/>
            </c:ext>
          </c:extLst>
        </c:ser>
        <c:ser>
          <c:idx val="1"/>
          <c:order val="1"/>
          <c:tx>
            <c:strRef>
              <c:f>tabellen!$C$89</c:f>
              <c:strCache>
                <c:ptCount val="1"/>
                <c:pt idx="0">
                  <c:v>Enige nood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tabellen!$A$90:$A$96</c:f>
              <c:strCache>
                <c:ptCount val="7"/>
                <c:pt idx="0">
                  <c:v>Armoede / schulden</c:v>
                </c:pt>
                <c:pt idx="1">
                  <c:v>Eenzaamheid</c:v>
                </c:pt>
                <c:pt idx="2">
                  <c:v>Gezinsproblematiek / opvoeding</c:v>
                </c:pt>
                <c:pt idx="3">
                  <c:v>Vluchtelingen / migranten</c:v>
                </c:pt>
                <c:pt idx="4">
                  <c:v>Dak- en thuisloosheid</c:v>
                </c:pt>
                <c:pt idx="5">
                  <c:v>Verslaving</c:v>
                </c:pt>
                <c:pt idx="6">
                  <c:v>Taalachterstand / onderwijsarmoede</c:v>
                </c:pt>
              </c:strCache>
            </c:strRef>
          </c:cat>
          <c:val>
            <c:numRef>
              <c:f>tabellen!$C$90:$C$96</c:f>
              <c:numCache>
                <c:formatCode>General</c:formatCode>
                <c:ptCount val="7"/>
                <c:pt idx="0">
                  <c:v>0</c:v>
                </c:pt>
                <c:pt idx="1">
                  <c:v>14</c:v>
                </c:pt>
                <c:pt idx="2">
                  <c:v>17</c:v>
                </c:pt>
                <c:pt idx="3">
                  <c:v>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5-4C3E-8882-3575FDCE33A4}"/>
            </c:ext>
          </c:extLst>
        </c:ser>
        <c:ser>
          <c:idx val="2"/>
          <c:order val="2"/>
          <c:tx>
            <c:strRef>
              <c:f>tabellen!$D$89</c:f>
              <c:strCache>
                <c:ptCount val="1"/>
                <c:pt idx="0">
                  <c:v>Duidelijke nood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tabellen!$A$90:$A$96</c:f>
              <c:strCache>
                <c:ptCount val="7"/>
                <c:pt idx="0">
                  <c:v>Armoede / schulden</c:v>
                </c:pt>
                <c:pt idx="1">
                  <c:v>Eenzaamheid</c:v>
                </c:pt>
                <c:pt idx="2">
                  <c:v>Gezinsproblematiek / opvoeding</c:v>
                </c:pt>
                <c:pt idx="3">
                  <c:v>Vluchtelingen / migranten</c:v>
                </c:pt>
                <c:pt idx="4">
                  <c:v>Dak- en thuisloosheid</c:v>
                </c:pt>
                <c:pt idx="5">
                  <c:v>Verslaving</c:v>
                </c:pt>
                <c:pt idx="6">
                  <c:v>Taalachterstand / onderwijsarmoede</c:v>
                </c:pt>
              </c:strCache>
            </c:strRef>
          </c:cat>
          <c:val>
            <c:numRef>
              <c:f>tabellen!$D$90:$D$96</c:f>
              <c:numCache>
                <c:formatCode>General</c:formatCode>
                <c:ptCount val="7"/>
                <c:pt idx="0">
                  <c:v>3</c:v>
                </c:pt>
                <c:pt idx="1">
                  <c:v>0</c:v>
                </c:pt>
                <c:pt idx="2">
                  <c:v>0</c:v>
                </c:pt>
                <c:pt idx="3">
                  <c:v>14</c:v>
                </c:pt>
                <c:pt idx="4">
                  <c:v>17</c:v>
                </c:pt>
                <c:pt idx="5">
                  <c:v>14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85-4C3E-8882-3575FDCE33A4}"/>
            </c:ext>
          </c:extLst>
        </c:ser>
        <c:ser>
          <c:idx val="3"/>
          <c:order val="3"/>
          <c:tx>
            <c:strRef>
              <c:f>tabellen!$E$89</c:f>
              <c:strCache>
                <c:ptCount val="1"/>
                <c:pt idx="0">
                  <c:v>Grote nood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tabellen!$A$90:$A$96</c:f>
              <c:strCache>
                <c:ptCount val="7"/>
                <c:pt idx="0">
                  <c:v>Armoede / schulden</c:v>
                </c:pt>
                <c:pt idx="1">
                  <c:v>Eenzaamheid</c:v>
                </c:pt>
                <c:pt idx="2">
                  <c:v>Gezinsproblematiek / opvoeding</c:v>
                </c:pt>
                <c:pt idx="3">
                  <c:v>Vluchtelingen / migranten</c:v>
                </c:pt>
                <c:pt idx="4">
                  <c:v>Dak- en thuisloosheid</c:v>
                </c:pt>
                <c:pt idx="5">
                  <c:v>Verslaving</c:v>
                </c:pt>
                <c:pt idx="6">
                  <c:v>Taalachterstand / onderwijsarmoede</c:v>
                </c:pt>
              </c:strCache>
            </c:strRef>
          </c:cat>
          <c:val>
            <c:numRef>
              <c:f>tabellen!$E$90:$E$96</c:f>
              <c:numCache>
                <c:formatCode>General</c:formatCode>
                <c:ptCount val="7"/>
                <c:pt idx="0">
                  <c:v>0</c:v>
                </c:pt>
                <c:pt idx="1">
                  <c:v>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  <c:pt idx="6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C85-4C3E-8882-3575FDCE33A4}"/>
            </c:ext>
          </c:extLst>
        </c:ser>
        <c:ser>
          <c:idx val="4"/>
          <c:order val="4"/>
          <c:tx>
            <c:strRef>
              <c:f>tabellen!$F$89</c:f>
              <c:strCache>
                <c:ptCount val="1"/>
                <c:pt idx="0">
                  <c:v>Weet ik niet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tabellen!$A$90:$A$96</c:f>
              <c:strCache>
                <c:ptCount val="7"/>
                <c:pt idx="0">
                  <c:v>Armoede / schulden</c:v>
                </c:pt>
                <c:pt idx="1">
                  <c:v>Eenzaamheid</c:v>
                </c:pt>
                <c:pt idx="2">
                  <c:v>Gezinsproblematiek / opvoeding</c:v>
                </c:pt>
                <c:pt idx="3">
                  <c:v>Vluchtelingen / migranten</c:v>
                </c:pt>
                <c:pt idx="4">
                  <c:v>Dak- en thuisloosheid</c:v>
                </c:pt>
                <c:pt idx="5">
                  <c:v>Verslaving</c:v>
                </c:pt>
                <c:pt idx="6">
                  <c:v>Taalachterstand / onderwijsarmoede</c:v>
                </c:pt>
              </c:strCache>
            </c:strRef>
          </c:cat>
          <c:val>
            <c:numRef>
              <c:f>tabellen!$F$90:$F$96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C85-4C3E-8882-3575FDCE33A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overlap val="100"/>
        <c:axId val="506918512"/>
        <c:axId val="506919952"/>
      </c:barChart>
      <c:catAx>
        <c:axId val="50691851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506919952"/>
        <c:crosses val="autoZero"/>
        <c:auto val="1"/>
        <c:lblAlgn val="ctr"/>
        <c:lblOffset val="100"/>
        <c:noMultiLvlLbl val="0"/>
      </c:catAx>
      <c:valAx>
        <c:axId val="50691995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069185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259080</xdr:rowOff>
    </xdr:from>
    <xdr:to>
      <xdr:col>10</xdr:col>
      <xdr:colOff>217805</xdr:colOff>
      <xdr:row>14</xdr:row>
      <xdr:rowOff>43125</xdr:rowOff>
    </xdr:to>
    <xdr:pic>
      <xdr:nvPicPr>
        <xdr:cNvPr id="3" name="Afbeelding 2" descr="Afbeelding met schermopname, Graphics, Rechthoek, ontwerp&#10;&#10;Door AI gegenereerde inhoud is mogelijk onjuist.">
          <a:extLst>
            <a:ext uri="{FF2B5EF4-FFF2-40B4-BE49-F238E27FC236}">
              <a16:creationId xmlns:a16="http://schemas.microsoft.com/office/drawing/2014/main" id="{77A62493-9BD5-A4D7-9F02-79DFCA97F7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85000"/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404" b="20404"/>
        <a:stretch>
          <a:fillRect/>
        </a:stretch>
      </xdr:blipFill>
      <xdr:spPr bwMode="auto">
        <a:xfrm>
          <a:off x="0" y="259080"/>
          <a:ext cx="7106285" cy="383026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0</xdr:col>
      <xdr:colOff>571500</xdr:colOff>
      <xdr:row>4</xdr:row>
      <xdr:rowOff>320040</xdr:rowOff>
    </xdr:from>
    <xdr:to>
      <xdr:col>2</xdr:col>
      <xdr:colOff>582930</xdr:colOff>
      <xdr:row>6</xdr:row>
      <xdr:rowOff>103505</xdr:rowOff>
    </xdr:to>
    <xdr:pic>
      <xdr:nvPicPr>
        <xdr:cNvPr id="2" name="Afbeelding 1" descr="Afbeelding met Graphics, grafische vormgeving, kunst, clipart&#10;&#10;Door AI gegenereerde inhoud is mogelijk onjuist.">
          <a:extLst>
            <a:ext uri="{FF2B5EF4-FFF2-40B4-BE49-F238E27FC236}">
              <a16:creationId xmlns:a16="http://schemas.microsoft.com/office/drawing/2014/main" id="{7A348BB4-55A9-4D07-E353-3912671C30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112520"/>
          <a:ext cx="1352550" cy="1322705"/>
        </a:xfrm>
        <a:prstGeom prst="rect">
          <a:avLst/>
        </a:prstGeom>
        <a:noFill/>
        <a:ln>
          <a:noFill/>
        </a:ln>
        <a:effectLst>
          <a:outerShdw blurRad="50800" dist="38100" dir="2700000" algn="tl" rotWithShape="0">
            <a:prstClr val="black">
              <a:alpha val="25000"/>
            </a:prstClr>
          </a:outerShdw>
        </a:effectLst>
      </xdr:spPr>
    </xdr:pic>
    <xdr:clientData/>
  </xdr:twoCellAnchor>
  <xdr:twoCellAnchor>
    <xdr:from>
      <xdr:col>2</xdr:col>
      <xdr:colOff>617220</xdr:colOff>
      <xdr:row>4</xdr:row>
      <xdr:rowOff>274320</xdr:rowOff>
    </xdr:from>
    <xdr:to>
      <xdr:col>9</xdr:col>
      <xdr:colOff>30480</xdr:colOff>
      <xdr:row>8</xdr:row>
      <xdr:rowOff>129540</xdr:rowOff>
    </xdr:to>
    <xdr:sp macro="" textlink="">
      <xdr:nvSpPr>
        <xdr:cNvPr id="4" name="Tekstvak 3">
          <a:extLst>
            <a:ext uri="{FF2B5EF4-FFF2-40B4-BE49-F238E27FC236}">
              <a16:creationId xmlns:a16="http://schemas.microsoft.com/office/drawing/2014/main" id="{09B22AE8-0291-7797-B2F1-924C550038E1}"/>
            </a:ext>
          </a:extLst>
        </xdr:cNvPr>
        <xdr:cNvSpPr txBox="1"/>
      </xdr:nvSpPr>
      <xdr:spPr>
        <a:xfrm>
          <a:off x="1958340" y="1066800"/>
          <a:ext cx="4290060" cy="1790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4600" b="1" i="0" u="none" strike="noStrike">
              <a:solidFill>
                <a:srgbClr val="FFFFFF"/>
              </a:solidFill>
              <a:effectLst/>
              <a:latin typeface="Aptos Black" panose="020B0004020202020204" pitchFamily="34" charset="0"/>
              <a:ea typeface="+mn-ea"/>
              <a:cs typeface="+mn-cs"/>
            </a:rPr>
            <a:t>MEEDOEN IN</a:t>
          </a:r>
          <a:r>
            <a:rPr lang="nl-NL" sz="4600">
              <a:solidFill>
                <a:srgbClr val="FFFFFF"/>
              </a:solidFill>
              <a:effectLst/>
              <a:latin typeface="Aptos Black" panose="020B0004020202020204" pitchFamily="34" charset="0"/>
            </a:rPr>
            <a:t> </a:t>
          </a:r>
          <a:r>
            <a:rPr lang="nl-NL" sz="4600" b="1" i="0" u="none" strike="noStrike">
              <a:solidFill>
                <a:srgbClr val="FFFFFF"/>
              </a:solidFill>
              <a:effectLst/>
              <a:latin typeface="Aptos Black" panose="020B0004020202020204" pitchFamily="34" charset="0"/>
              <a:ea typeface="+mn-ea"/>
              <a:cs typeface="+mn-cs"/>
            </a:rPr>
            <a:t>GODS MISSIE </a:t>
          </a:r>
          <a:r>
            <a:rPr lang="nl-NL" sz="4600">
              <a:solidFill>
                <a:srgbClr val="FFFFFF"/>
              </a:solidFill>
              <a:effectLst/>
              <a:latin typeface="Aptos Black" panose="020B0004020202020204" pitchFamily="34" charset="0"/>
            </a:rPr>
            <a:t> </a:t>
          </a:r>
          <a:endParaRPr lang="nl-NL" sz="4600">
            <a:solidFill>
              <a:srgbClr val="FFFFFF"/>
            </a:solidFill>
            <a:latin typeface="Aptos Black" panose="020B0004020202020204" pitchFamily="34" charset="0"/>
          </a:endParaRPr>
        </a:p>
      </xdr:txBody>
    </xdr:sp>
    <xdr:clientData/>
  </xdr:twoCellAnchor>
  <xdr:twoCellAnchor>
    <xdr:from>
      <xdr:col>1</xdr:col>
      <xdr:colOff>601980</xdr:colOff>
      <xdr:row>7</xdr:row>
      <xdr:rowOff>60960</xdr:rowOff>
    </xdr:from>
    <xdr:to>
      <xdr:col>8</xdr:col>
      <xdr:colOff>457200</xdr:colOff>
      <xdr:row>11</xdr:row>
      <xdr:rowOff>121920</xdr:rowOff>
    </xdr:to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C8B99E01-57AB-4820-AA86-8A9A4CDBF525}"/>
            </a:ext>
          </a:extLst>
        </xdr:cNvPr>
        <xdr:cNvSpPr txBox="1"/>
      </xdr:nvSpPr>
      <xdr:spPr>
        <a:xfrm>
          <a:off x="1272540" y="2590800"/>
          <a:ext cx="4732020" cy="8534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900">
              <a:solidFill>
                <a:srgbClr val="FFC000"/>
              </a:solidFill>
              <a:effectLst/>
              <a:latin typeface="Aptos SemiBold" panose="020B0004020202020204" pitchFamily="34" charset="0"/>
              <a:ea typeface="+mn-ea"/>
              <a:cs typeface="+mn-cs"/>
            </a:rPr>
            <a:t>Samen groeien in dienen, delen en doen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483940</xdr:colOff>
      <xdr:row>4</xdr:row>
      <xdr:rowOff>57150</xdr:rowOff>
    </xdr:from>
    <xdr:to>
      <xdr:col>8</xdr:col>
      <xdr:colOff>5711</xdr:colOff>
      <xdr:row>18</xdr:row>
      <xdr:rowOff>15240</xdr:rowOff>
    </xdr:to>
    <xdr:graphicFrame macro="">
      <xdr:nvGraphicFramePr>
        <xdr:cNvPr id="7" name="Grafiek 1">
          <a:extLst>
            <a:ext uri="{FF2B5EF4-FFF2-40B4-BE49-F238E27FC236}">
              <a16:creationId xmlns:a16="http://schemas.microsoft.com/office/drawing/2014/main" id="{46F9D542-8496-4351-B688-079435422CD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304869</xdr:colOff>
      <xdr:row>4</xdr:row>
      <xdr:rowOff>38100</xdr:rowOff>
    </xdr:from>
    <xdr:to>
      <xdr:col>13</xdr:col>
      <xdr:colOff>571571</xdr:colOff>
      <xdr:row>20</xdr:row>
      <xdr:rowOff>57150</xdr:rowOff>
    </xdr:to>
    <xdr:graphicFrame macro="">
      <xdr:nvGraphicFramePr>
        <xdr:cNvPr id="8" name="Grafiek 4">
          <a:extLst>
            <a:ext uri="{FF2B5EF4-FFF2-40B4-BE49-F238E27FC236}">
              <a16:creationId xmlns:a16="http://schemas.microsoft.com/office/drawing/2014/main" id="{4E43A123-7119-A495-33D1-71186206E0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179064</xdr:colOff>
      <xdr:row>4</xdr:row>
      <xdr:rowOff>59055</xdr:rowOff>
    </xdr:from>
    <xdr:to>
      <xdr:col>21</xdr:col>
      <xdr:colOff>342969</xdr:colOff>
      <xdr:row>18</xdr:row>
      <xdr:rowOff>17145</xdr:rowOff>
    </xdr:to>
    <xdr:graphicFrame macro="">
      <xdr:nvGraphicFramePr>
        <xdr:cNvPr id="9" name="Grafiek 5">
          <a:extLst>
            <a:ext uri="{FF2B5EF4-FFF2-40B4-BE49-F238E27FC236}">
              <a16:creationId xmlns:a16="http://schemas.microsoft.com/office/drawing/2014/main" id="{6D197894-8EA6-E246-7573-1BF135AB8FD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519432</xdr:colOff>
      <xdr:row>24</xdr:row>
      <xdr:rowOff>72519</xdr:rowOff>
    </xdr:from>
    <xdr:to>
      <xdr:col>11</xdr:col>
      <xdr:colOff>503584</xdr:colOff>
      <xdr:row>42</xdr:row>
      <xdr:rowOff>92765</xdr:rowOff>
    </xdr:to>
    <xdr:graphicFrame macro="">
      <xdr:nvGraphicFramePr>
        <xdr:cNvPr id="10" name="Grafiek 1">
          <a:extLst>
            <a:ext uri="{FF2B5EF4-FFF2-40B4-BE49-F238E27FC236}">
              <a16:creationId xmlns:a16="http://schemas.microsoft.com/office/drawing/2014/main" id="{9F068AC5-EBA2-56EA-332C-5ECF4273253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490819</xdr:colOff>
      <xdr:row>24</xdr:row>
      <xdr:rowOff>77584</xdr:rowOff>
    </xdr:from>
    <xdr:to>
      <xdr:col>21</xdr:col>
      <xdr:colOff>504964</xdr:colOff>
      <xdr:row>38</xdr:row>
      <xdr:rowOff>21467</xdr:rowOff>
    </xdr:to>
    <xdr:graphicFrame macro="">
      <xdr:nvGraphicFramePr>
        <xdr:cNvPr id="11" name="Grafiek 2">
          <a:extLst>
            <a:ext uri="{FF2B5EF4-FFF2-40B4-BE49-F238E27FC236}">
              <a16:creationId xmlns:a16="http://schemas.microsoft.com/office/drawing/2014/main" id="{0DE41098-B754-600D-E61F-B357D438CC6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592455</xdr:colOff>
      <xdr:row>46</xdr:row>
      <xdr:rowOff>137160</xdr:rowOff>
    </xdr:from>
    <xdr:to>
      <xdr:col>9</xdr:col>
      <xdr:colOff>53340</xdr:colOff>
      <xdr:row>60</xdr:row>
      <xdr:rowOff>118110</xdr:rowOff>
    </xdr:to>
    <xdr:graphicFrame macro="">
      <xdr:nvGraphicFramePr>
        <xdr:cNvPr id="12" name="Grafiek 1">
          <a:extLst>
            <a:ext uri="{FF2B5EF4-FFF2-40B4-BE49-F238E27FC236}">
              <a16:creationId xmlns:a16="http://schemas.microsoft.com/office/drawing/2014/main" id="{4E536389-D98C-C5A2-A76F-6FDE1282136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</xdr:col>
      <xdr:colOff>372292</xdr:colOff>
      <xdr:row>46</xdr:row>
      <xdr:rowOff>132805</xdr:rowOff>
    </xdr:from>
    <xdr:to>
      <xdr:col>18</xdr:col>
      <xdr:colOff>80010</xdr:colOff>
      <xdr:row>64</xdr:row>
      <xdr:rowOff>35378</xdr:rowOff>
    </xdr:to>
    <xdr:graphicFrame macro="">
      <xdr:nvGraphicFramePr>
        <xdr:cNvPr id="13" name="Grafiek 3">
          <a:extLst>
            <a:ext uri="{FF2B5EF4-FFF2-40B4-BE49-F238E27FC236}">
              <a16:creationId xmlns:a16="http://schemas.microsoft.com/office/drawing/2014/main" id="{D4FD5EC0-1CDD-A95F-0833-32309D94C47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18</xdr:col>
      <xdr:colOff>321945</xdr:colOff>
      <xdr:row>46</xdr:row>
      <xdr:rowOff>146685</xdr:rowOff>
    </xdr:from>
    <xdr:to>
      <xdr:col>27</xdr:col>
      <xdr:colOff>205740</xdr:colOff>
      <xdr:row>60</xdr:row>
      <xdr:rowOff>108585</xdr:rowOff>
    </xdr:to>
    <xdr:graphicFrame macro="">
      <xdr:nvGraphicFramePr>
        <xdr:cNvPr id="14" name="Grafiek 4">
          <a:extLst>
            <a:ext uri="{FF2B5EF4-FFF2-40B4-BE49-F238E27FC236}">
              <a16:creationId xmlns:a16="http://schemas.microsoft.com/office/drawing/2014/main" id="{4955B79D-B0DF-111C-1A2F-FCA97BD8CFB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644339</xdr:colOff>
      <xdr:row>67</xdr:row>
      <xdr:rowOff>87629</xdr:rowOff>
    </xdr:from>
    <xdr:to>
      <xdr:col>11</xdr:col>
      <xdr:colOff>29883</xdr:colOff>
      <xdr:row>83</xdr:row>
      <xdr:rowOff>89646</xdr:rowOff>
    </xdr:to>
    <xdr:graphicFrame macro="">
      <xdr:nvGraphicFramePr>
        <xdr:cNvPr id="15" name="Grafiek 1">
          <a:extLst>
            <a:ext uri="{FF2B5EF4-FFF2-40B4-BE49-F238E27FC236}">
              <a16:creationId xmlns:a16="http://schemas.microsoft.com/office/drawing/2014/main" id="{F4D64920-F1B1-13BD-96B3-9E56AC51C36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641032</xdr:colOff>
      <xdr:row>86</xdr:row>
      <xdr:rowOff>114300</xdr:rowOff>
    </xdr:from>
    <xdr:to>
      <xdr:col>7</xdr:col>
      <xdr:colOff>406717</xdr:colOff>
      <xdr:row>100</xdr:row>
      <xdr:rowOff>59055</xdr:rowOff>
    </xdr:to>
    <xdr:graphicFrame macro="">
      <xdr:nvGraphicFramePr>
        <xdr:cNvPr id="2" name="Grafiek 2">
          <a:extLst>
            <a:ext uri="{FF2B5EF4-FFF2-40B4-BE49-F238E27FC236}">
              <a16:creationId xmlns:a16="http://schemas.microsoft.com/office/drawing/2014/main" id="{00CDDF34-C5A7-880B-E51F-0DC59200DEB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8</xdr:col>
      <xdr:colOff>60007</xdr:colOff>
      <xdr:row>86</xdr:row>
      <xdr:rowOff>123825</xdr:rowOff>
    </xdr:from>
    <xdr:to>
      <xdr:col>14</xdr:col>
      <xdr:colOff>635317</xdr:colOff>
      <xdr:row>100</xdr:row>
      <xdr:rowOff>68580</xdr:rowOff>
    </xdr:to>
    <xdr:graphicFrame macro="">
      <xdr:nvGraphicFramePr>
        <xdr:cNvPr id="3" name="Grafiek 3">
          <a:extLst>
            <a:ext uri="{FF2B5EF4-FFF2-40B4-BE49-F238E27FC236}">
              <a16:creationId xmlns:a16="http://schemas.microsoft.com/office/drawing/2014/main" id="{E6E396F7-E526-D70A-B292-6CA762A14F8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15</xdr:col>
      <xdr:colOff>140017</xdr:colOff>
      <xdr:row>86</xdr:row>
      <xdr:rowOff>110490</xdr:rowOff>
    </xdr:from>
    <xdr:to>
      <xdr:col>23</xdr:col>
      <xdr:colOff>50482</xdr:colOff>
      <xdr:row>100</xdr:row>
      <xdr:rowOff>68580</xdr:rowOff>
    </xdr:to>
    <xdr:graphicFrame macro="">
      <xdr:nvGraphicFramePr>
        <xdr:cNvPr id="4" name="Grafiek 4">
          <a:extLst>
            <a:ext uri="{FF2B5EF4-FFF2-40B4-BE49-F238E27FC236}">
              <a16:creationId xmlns:a16="http://schemas.microsoft.com/office/drawing/2014/main" id="{71337CC8-4BD1-0665-2FC4-4FCA1A1AFF7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8</xdr:col>
      <xdr:colOff>53340</xdr:colOff>
      <xdr:row>101</xdr:row>
      <xdr:rowOff>76200</xdr:rowOff>
    </xdr:from>
    <xdr:to>
      <xdr:col>14</xdr:col>
      <xdr:colOff>643890</xdr:colOff>
      <xdr:row>115</xdr:row>
      <xdr:rowOff>19050</xdr:rowOff>
    </xdr:to>
    <xdr:graphicFrame macro="">
      <xdr:nvGraphicFramePr>
        <xdr:cNvPr id="6" name="Grafiek 6">
          <a:extLst>
            <a:ext uri="{FF2B5EF4-FFF2-40B4-BE49-F238E27FC236}">
              <a16:creationId xmlns:a16="http://schemas.microsoft.com/office/drawing/2014/main" id="{E3C40A5A-EBA6-833F-F54D-82DD23D4452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615315</xdr:colOff>
      <xdr:row>101</xdr:row>
      <xdr:rowOff>74295</xdr:rowOff>
    </xdr:from>
    <xdr:to>
      <xdr:col>7</xdr:col>
      <xdr:colOff>396240</xdr:colOff>
      <xdr:row>115</xdr:row>
      <xdr:rowOff>28575</xdr:rowOff>
    </xdr:to>
    <xdr:graphicFrame macro="">
      <xdr:nvGraphicFramePr>
        <xdr:cNvPr id="16" name="Grafiek 7">
          <a:extLst>
            <a:ext uri="{FF2B5EF4-FFF2-40B4-BE49-F238E27FC236}">
              <a16:creationId xmlns:a16="http://schemas.microsoft.com/office/drawing/2014/main" id="{12B13670-1C7E-C83D-4600-BB6DE960E41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15</xdr:col>
      <xdr:colOff>158339</xdr:colOff>
      <xdr:row>101</xdr:row>
      <xdr:rowOff>55470</xdr:rowOff>
    </xdr:from>
    <xdr:to>
      <xdr:col>23</xdr:col>
      <xdr:colOff>85950</xdr:colOff>
      <xdr:row>115</xdr:row>
      <xdr:rowOff>5939</xdr:rowOff>
    </xdr:to>
    <xdr:graphicFrame macro="">
      <xdr:nvGraphicFramePr>
        <xdr:cNvPr id="17" name="Grafiek 8">
          <a:extLst>
            <a:ext uri="{FF2B5EF4-FFF2-40B4-BE49-F238E27FC236}">
              <a16:creationId xmlns:a16="http://schemas.microsoft.com/office/drawing/2014/main" id="{A81166A3-1F0F-678B-66EE-0B7BF5C2CF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602830</xdr:colOff>
      <xdr:row>118</xdr:row>
      <xdr:rowOff>105090</xdr:rowOff>
    </xdr:from>
    <xdr:to>
      <xdr:col>8</xdr:col>
      <xdr:colOff>324971</xdr:colOff>
      <xdr:row>137</xdr:row>
      <xdr:rowOff>65659</xdr:rowOff>
    </xdr:to>
    <xdr:graphicFrame macro="">
      <xdr:nvGraphicFramePr>
        <xdr:cNvPr id="18" name="Grafiek 9">
          <a:extLst>
            <a:ext uri="{FF2B5EF4-FFF2-40B4-BE49-F238E27FC236}">
              <a16:creationId xmlns:a16="http://schemas.microsoft.com/office/drawing/2014/main" id="{75543F98-B07B-F0EF-42FD-D913F0CAD63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CFFF2-4BE6-4E57-BC19-38BFC7A775D9}">
  <dimension ref="D1:D16"/>
  <sheetViews>
    <sheetView showGridLines="0" tabSelected="1" workbookViewId="0">
      <selection activeCell="M12" sqref="M12"/>
    </sheetView>
  </sheetViews>
  <sheetFormatPr defaultRowHeight="15.6" x14ac:dyDescent="0.3"/>
  <cols>
    <col min="1" max="3" width="8.796875" style="37"/>
    <col min="4" max="4" width="11.19921875" style="37" customWidth="1"/>
    <col min="5" max="16384" width="8.796875" style="37"/>
  </cols>
  <sheetData>
    <row r="1" spans="4:4" ht="25.8" x14ac:dyDescent="0.5">
      <c r="D1" s="40" t="s">
        <v>196</v>
      </c>
    </row>
    <row r="5" spans="4:4" ht="60.6" x14ac:dyDescent="0.3">
      <c r="D5" s="39"/>
    </row>
    <row r="6" spans="4:4" ht="60.6" x14ac:dyDescent="0.3">
      <c r="D6" s="39"/>
    </row>
    <row r="15" spans="4:4" x14ac:dyDescent="0.3">
      <c r="D15" s="38" t="s">
        <v>197</v>
      </c>
    </row>
    <row r="16" spans="4:4" x14ac:dyDescent="0.3">
      <c r="D16" s="38" t="s">
        <v>198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44941D-22CA-4102-8ED6-EAA914A82F6C}">
  <sheetPr>
    <pageSetUpPr fitToPage="1"/>
  </sheetPr>
  <dimension ref="A1:H139"/>
  <sheetViews>
    <sheetView showGridLines="0" topLeftCell="A3" zoomScale="115" zoomScaleNormal="115" workbookViewId="0">
      <selection activeCell="C44" sqref="C44"/>
    </sheetView>
  </sheetViews>
  <sheetFormatPr defaultRowHeight="15.6" x14ac:dyDescent="0.3"/>
  <cols>
    <col min="3" max="3" width="10.59765625" customWidth="1"/>
    <col min="23" max="23" width="0" hidden="1" customWidth="1"/>
  </cols>
  <sheetData>
    <row r="1" spans="1:8" s="23" customFormat="1" ht="21" x14ac:dyDescent="0.4">
      <c r="A1" s="22" t="s">
        <v>146</v>
      </c>
      <c r="D1" s="22" t="str">
        <f>tabellen!A26</f>
        <v>Kerkpunt</v>
      </c>
      <c r="F1" s="23" t="s">
        <v>147</v>
      </c>
      <c r="H1" s="23">
        <f>tabellen!C26</f>
        <v>17</v>
      </c>
    </row>
    <row r="2" spans="1:8" s="23" customFormat="1" ht="21" x14ac:dyDescent="0.4"/>
    <row r="3" spans="1:8" s="29" customFormat="1" ht="21" x14ac:dyDescent="0.4"/>
    <row r="4" spans="1:8" s="11" customFormat="1" x14ac:dyDescent="0.3">
      <c r="A4" s="10" t="s">
        <v>144</v>
      </c>
    </row>
    <row r="5" spans="1:8" s="11" customFormat="1" x14ac:dyDescent="0.3"/>
    <row r="6" spans="1:8" s="11" customFormat="1" x14ac:dyDescent="0.3"/>
    <row r="7" spans="1:8" s="11" customFormat="1" x14ac:dyDescent="0.3"/>
    <row r="8" spans="1:8" s="11" customFormat="1" x14ac:dyDescent="0.3"/>
    <row r="9" spans="1:8" s="11" customFormat="1" x14ac:dyDescent="0.3"/>
    <row r="10" spans="1:8" s="11" customFormat="1" x14ac:dyDescent="0.3"/>
    <row r="11" spans="1:8" s="11" customFormat="1" x14ac:dyDescent="0.3"/>
    <row r="12" spans="1:8" s="11" customFormat="1" x14ac:dyDescent="0.3"/>
    <row r="13" spans="1:8" s="11" customFormat="1" x14ac:dyDescent="0.3"/>
    <row r="14" spans="1:8" s="11" customFormat="1" x14ac:dyDescent="0.3"/>
    <row r="15" spans="1:8" s="11" customFormat="1" x14ac:dyDescent="0.3"/>
    <row r="16" spans="1:8" s="11" customFormat="1" x14ac:dyDescent="0.3"/>
    <row r="17" spans="1:1" s="11" customFormat="1" x14ac:dyDescent="0.3"/>
    <row r="18" spans="1:1" s="11" customFormat="1" x14ac:dyDescent="0.3"/>
    <row r="19" spans="1:1" s="11" customFormat="1" x14ac:dyDescent="0.3"/>
    <row r="20" spans="1:1" s="11" customFormat="1" x14ac:dyDescent="0.3"/>
    <row r="21" spans="1:1" s="11" customFormat="1" x14ac:dyDescent="0.3"/>
    <row r="22" spans="1:1" s="11" customFormat="1" x14ac:dyDescent="0.3"/>
    <row r="23" spans="1:1" s="13" customFormat="1" x14ac:dyDescent="0.3"/>
    <row r="24" spans="1:1" s="13" customFormat="1" x14ac:dyDescent="0.3">
      <c r="A24" s="12" t="s">
        <v>145</v>
      </c>
    </row>
    <row r="25" spans="1:1" s="13" customFormat="1" x14ac:dyDescent="0.3"/>
    <row r="26" spans="1:1" s="13" customFormat="1" x14ac:dyDescent="0.3"/>
    <row r="27" spans="1:1" s="13" customFormat="1" x14ac:dyDescent="0.3"/>
    <row r="28" spans="1:1" s="13" customFormat="1" x14ac:dyDescent="0.3"/>
    <row r="29" spans="1:1" s="13" customFormat="1" x14ac:dyDescent="0.3"/>
    <row r="30" spans="1:1" s="13" customFormat="1" x14ac:dyDescent="0.3"/>
    <row r="31" spans="1:1" s="13" customFormat="1" x14ac:dyDescent="0.3"/>
    <row r="32" spans="1:1" s="13" customFormat="1" x14ac:dyDescent="0.3"/>
    <row r="33" spans="1:1" s="13" customFormat="1" x14ac:dyDescent="0.3"/>
    <row r="34" spans="1:1" s="13" customFormat="1" x14ac:dyDescent="0.3"/>
    <row r="35" spans="1:1" s="13" customFormat="1" x14ac:dyDescent="0.3"/>
    <row r="36" spans="1:1" s="13" customFormat="1" x14ac:dyDescent="0.3"/>
    <row r="37" spans="1:1" s="13" customFormat="1" x14ac:dyDescent="0.3"/>
    <row r="38" spans="1:1" s="13" customFormat="1" x14ac:dyDescent="0.3"/>
    <row r="39" spans="1:1" s="13" customFormat="1" x14ac:dyDescent="0.3"/>
    <row r="40" spans="1:1" s="13" customFormat="1" x14ac:dyDescent="0.3"/>
    <row r="41" spans="1:1" s="13" customFormat="1" x14ac:dyDescent="0.3"/>
    <row r="42" spans="1:1" s="13" customFormat="1" x14ac:dyDescent="0.3"/>
    <row r="43" spans="1:1" s="13" customFormat="1" x14ac:dyDescent="0.3"/>
    <row r="44" spans="1:1" s="13" customFormat="1" x14ac:dyDescent="0.3"/>
    <row r="45" spans="1:1" s="15" customFormat="1" x14ac:dyDescent="0.3"/>
    <row r="46" spans="1:1" s="15" customFormat="1" x14ac:dyDescent="0.3">
      <c r="A46" s="14" t="s">
        <v>148</v>
      </c>
    </row>
    <row r="47" spans="1:1" s="15" customFormat="1" x14ac:dyDescent="0.3"/>
    <row r="48" spans="1:1" s="15" customFormat="1" x14ac:dyDescent="0.3"/>
    <row r="49" s="15" customFormat="1" x14ac:dyDescent="0.3"/>
    <row r="50" s="15" customFormat="1" x14ac:dyDescent="0.3"/>
    <row r="51" s="15" customFormat="1" x14ac:dyDescent="0.3"/>
    <row r="52" s="15" customFormat="1" x14ac:dyDescent="0.3"/>
    <row r="53" s="15" customFormat="1" x14ac:dyDescent="0.3"/>
    <row r="54" s="15" customFormat="1" x14ac:dyDescent="0.3"/>
    <row r="55" s="15" customFormat="1" x14ac:dyDescent="0.3"/>
    <row r="56" s="15" customFormat="1" x14ac:dyDescent="0.3"/>
    <row r="57" s="15" customFormat="1" x14ac:dyDescent="0.3"/>
    <row r="58" s="15" customFormat="1" x14ac:dyDescent="0.3"/>
    <row r="59" s="15" customFormat="1" x14ac:dyDescent="0.3"/>
    <row r="60" s="15" customFormat="1" x14ac:dyDescent="0.3"/>
    <row r="61" s="15" customFormat="1" x14ac:dyDescent="0.3"/>
    <row r="62" s="15" customFormat="1" x14ac:dyDescent="0.3"/>
    <row r="63" s="15" customFormat="1" x14ac:dyDescent="0.3"/>
    <row r="64" s="15" customFormat="1" x14ac:dyDescent="0.3"/>
    <row r="65" spans="1:1" s="15" customFormat="1" x14ac:dyDescent="0.3"/>
    <row r="66" spans="1:1" s="11" customFormat="1" x14ac:dyDescent="0.3"/>
    <row r="67" spans="1:1" s="11" customFormat="1" x14ac:dyDescent="0.3">
      <c r="A67" s="10" t="s">
        <v>150</v>
      </c>
    </row>
    <row r="68" spans="1:1" s="11" customFormat="1" x14ac:dyDescent="0.3"/>
    <row r="69" spans="1:1" s="11" customFormat="1" x14ac:dyDescent="0.3"/>
    <row r="70" spans="1:1" s="11" customFormat="1" x14ac:dyDescent="0.3"/>
    <row r="71" spans="1:1" s="11" customFormat="1" x14ac:dyDescent="0.3"/>
    <row r="72" spans="1:1" s="11" customFormat="1" x14ac:dyDescent="0.3"/>
    <row r="73" spans="1:1" s="11" customFormat="1" x14ac:dyDescent="0.3"/>
    <row r="74" spans="1:1" s="11" customFormat="1" x14ac:dyDescent="0.3"/>
    <row r="75" spans="1:1" s="11" customFormat="1" x14ac:dyDescent="0.3"/>
    <row r="76" spans="1:1" s="11" customFormat="1" x14ac:dyDescent="0.3"/>
    <row r="77" spans="1:1" s="11" customFormat="1" x14ac:dyDescent="0.3"/>
    <row r="78" spans="1:1" s="11" customFormat="1" x14ac:dyDescent="0.3"/>
    <row r="79" spans="1:1" s="11" customFormat="1" x14ac:dyDescent="0.3"/>
    <row r="80" spans="1:1" s="11" customFormat="1" x14ac:dyDescent="0.3"/>
    <row r="81" spans="1:1" s="11" customFormat="1" x14ac:dyDescent="0.3"/>
    <row r="82" spans="1:1" s="11" customFormat="1" x14ac:dyDescent="0.3"/>
    <row r="83" spans="1:1" s="11" customFormat="1" x14ac:dyDescent="0.3"/>
    <row r="84" spans="1:1" s="11" customFormat="1" x14ac:dyDescent="0.3"/>
    <row r="85" spans="1:1" s="21" customFormat="1" x14ac:dyDescent="0.3"/>
    <row r="86" spans="1:1" s="21" customFormat="1" x14ac:dyDescent="0.3">
      <c r="A86" s="6" t="s">
        <v>158</v>
      </c>
    </row>
    <row r="87" spans="1:1" s="21" customFormat="1" x14ac:dyDescent="0.3"/>
    <row r="88" spans="1:1" s="21" customFormat="1" x14ac:dyDescent="0.3"/>
    <row r="89" spans="1:1" s="21" customFormat="1" x14ac:dyDescent="0.3"/>
    <row r="90" spans="1:1" s="21" customFormat="1" x14ac:dyDescent="0.3"/>
    <row r="91" spans="1:1" s="21" customFormat="1" x14ac:dyDescent="0.3"/>
    <row r="92" spans="1:1" s="21" customFormat="1" x14ac:dyDescent="0.3"/>
    <row r="93" spans="1:1" s="21" customFormat="1" x14ac:dyDescent="0.3"/>
    <row r="94" spans="1:1" s="21" customFormat="1" x14ac:dyDescent="0.3"/>
    <row r="95" spans="1:1" s="21" customFormat="1" x14ac:dyDescent="0.3"/>
    <row r="96" spans="1:1" s="21" customFormat="1" x14ac:dyDescent="0.3"/>
    <row r="97" s="21" customFormat="1" x14ac:dyDescent="0.3"/>
    <row r="98" s="21" customFormat="1" x14ac:dyDescent="0.3"/>
    <row r="99" s="21" customFormat="1" x14ac:dyDescent="0.3"/>
    <row r="100" s="21" customFormat="1" x14ac:dyDescent="0.3"/>
    <row r="101" s="21" customFormat="1" x14ac:dyDescent="0.3"/>
    <row r="102" s="21" customFormat="1" x14ac:dyDescent="0.3"/>
    <row r="103" s="21" customFormat="1" x14ac:dyDescent="0.3"/>
    <row r="104" s="21" customFormat="1" x14ac:dyDescent="0.3"/>
    <row r="105" s="21" customFormat="1" x14ac:dyDescent="0.3"/>
    <row r="106" s="21" customFormat="1" x14ac:dyDescent="0.3"/>
    <row r="107" s="21" customFormat="1" x14ac:dyDescent="0.3"/>
    <row r="108" s="21" customFormat="1" x14ac:dyDescent="0.3"/>
    <row r="109" s="21" customFormat="1" x14ac:dyDescent="0.3"/>
    <row r="110" s="21" customFormat="1" x14ac:dyDescent="0.3"/>
    <row r="111" s="21" customFormat="1" x14ac:dyDescent="0.3"/>
    <row r="112" s="21" customFormat="1" x14ac:dyDescent="0.3"/>
    <row r="113" spans="1:1" s="21" customFormat="1" x14ac:dyDescent="0.3"/>
    <row r="114" spans="1:1" s="21" customFormat="1" x14ac:dyDescent="0.3"/>
    <row r="115" spans="1:1" s="21" customFormat="1" x14ac:dyDescent="0.3"/>
    <row r="116" spans="1:1" s="21" customFormat="1" x14ac:dyDescent="0.3"/>
    <row r="117" spans="1:1" s="24" customFormat="1" x14ac:dyDescent="0.3"/>
    <row r="118" spans="1:1" s="24" customFormat="1" x14ac:dyDescent="0.3">
      <c r="A118" s="25" t="s">
        <v>166</v>
      </c>
    </row>
    <row r="119" spans="1:1" s="24" customFormat="1" x14ac:dyDescent="0.3"/>
    <row r="120" spans="1:1" s="24" customFormat="1" x14ac:dyDescent="0.3"/>
    <row r="121" spans="1:1" s="24" customFormat="1" x14ac:dyDescent="0.3"/>
    <row r="122" spans="1:1" s="24" customFormat="1" x14ac:dyDescent="0.3"/>
    <row r="123" spans="1:1" s="24" customFormat="1" x14ac:dyDescent="0.3"/>
    <row r="124" spans="1:1" s="24" customFormat="1" x14ac:dyDescent="0.3"/>
    <row r="125" spans="1:1" s="24" customFormat="1" x14ac:dyDescent="0.3"/>
    <row r="126" spans="1:1" s="24" customFormat="1" x14ac:dyDescent="0.3"/>
    <row r="127" spans="1:1" s="24" customFormat="1" x14ac:dyDescent="0.3"/>
    <row r="128" spans="1:1" s="24" customFormat="1" x14ac:dyDescent="0.3"/>
    <row r="129" s="24" customFormat="1" x14ac:dyDescent="0.3"/>
    <row r="130" s="24" customFormat="1" x14ac:dyDescent="0.3"/>
    <row r="131" s="24" customFormat="1" x14ac:dyDescent="0.3"/>
    <row r="132" s="24" customFormat="1" x14ac:dyDescent="0.3"/>
    <row r="133" s="24" customFormat="1" x14ac:dyDescent="0.3"/>
    <row r="134" s="24" customFormat="1" x14ac:dyDescent="0.3"/>
    <row r="135" s="24" customFormat="1" x14ac:dyDescent="0.3"/>
    <row r="136" s="24" customFormat="1" x14ac:dyDescent="0.3"/>
    <row r="137" s="24" customFormat="1" x14ac:dyDescent="0.3"/>
    <row r="138" s="24" customFormat="1" x14ac:dyDescent="0.3"/>
    <row r="139" s="24" customFormat="1" x14ac:dyDescent="0.3"/>
  </sheetData>
  <pageMargins left="0.23622047244094491" right="0.23622047244094491" top="0.19685039370078741" bottom="0.15748031496062992" header="0.31496062992125984" footer="0.31496062992125984"/>
  <pageSetup paperSize="9" scale="38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86DFB0-364E-43BB-8E7A-474DFA3EE01B}">
  <dimension ref="A2:G140"/>
  <sheetViews>
    <sheetView topLeftCell="A21" zoomScaleNormal="100" workbookViewId="0">
      <selection activeCell="A100" sqref="A100"/>
    </sheetView>
  </sheetViews>
  <sheetFormatPr defaultRowHeight="15.6" x14ac:dyDescent="0.3"/>
  <cols>
    <col min="1" max="1" width="36.69921875" customWidth="1"/>
    <col min="2" max="2" width="12.19921875" bestFit="1" customWidth="1"/>
  </cols>
  <sheetData>
    <row r="2" spans="1:2" s="17" customFormat="1" x14ac:dyDescent="0.3">
      <c r="A2" s="16" t="s">
        <v>153</v>
      </c>
    </row>
    <row r="3" spans="1:2" x14ac:dyDescent="0.3">
      <c r="A3" s="4"/>
    </row>
    <row r="4" spans="1:2" x14ac:dyDescent="0.3">
      <c r="A4" s="4" t="s">
        <v>75</v>
      </c>
      <c r="B4" s="4" t="s">
        <v>79</v>
      </c>
    </row>
    <row r="5" spans="1:2" x14ac:dyDescent="0.3">
      <c r="A5" s="3" t="s">
        <v>65</v>
      </c>
      <c r="B5">
        <f>COUNTIFS('Input anoniem'!D:D,tabellen!A5)</f>
        <v>6</v>
      </c>
    </row>
    <row r="6" spans="1:2" x14ac:dyDescent="0.3">
      <c r="A6" t="s">
        <v>46</v>
      </c>
      <c r="B6">
        <f>COUNTIFS('Input anoniem'!D:D,tabellen!A6)</f>
        <v>3</v>
      </c>
    </row>
    <row r="7" spans="1:2" x14ac:dyDescent="0.3">
      <c r="A7" t="s">
        <v>76</v>
      </c>
      <c r="B7">
        <f>COUNTIFS('Input anoniem'!D:D,tabellen!A7)</f>
        <v>1</v>
      </c>
    </row>
    <row r="8" spans="1:2" x14ac:dyDescent="0.3">
      <c r="A8" t="s">
        <v>77</v>
      </c>
      <c r="B8">
        <f>COUNTIFS('Input anoniem'!D:D,tabellen!A8)</f>
        <v>5</v>
      </c>
    </row>
    <row r="9" spans="1:2" x14ac:dyDescent="0.3">
      <c r="A9" t="s">
        <v>78</v>
      </c>
      <c r="B9">
        <f>COUNTIFS('Input anoniem'!D:D,tabellen!A9)</f>
        <v>2</v>
      </c>
    </row>
    <row r="10" spans="1:2" x14ac:dyDescent="0.3">
      <c r="B10" s="8">
        <f>SUM(B5:B9)</f>
        <v>17</v>
      </c>
    </row>
    <row r="12" spans="1:2" x14ac:dyDescent="0.3">
      <c r="A12" s="4" t="s">
        <v>4</v>
      </c>
      <c r="B12" s="4" t="s">
        <v>79</v>
      </c>
    </row>
    <row r="13" spans="1:2" x14ac:dyDescent="0.3">
      <c r="A13" t="s">
        <v>66</v>
      </c>
      <c r="B13">
        <f>COUNTIFS('Input anoniem'!E:E,tabellen!A13)</f>
        <v>7</v>
      </c>
    </row>
    <row r="14" spans="1:2" x14ac:dyDescent="0.3">
      <c r="A14" t="s">
        <v>80</v>
      </c>
      <c r="B14">
        <f>COUNTIFS('Input anoniem'!E:E,tabellen!A14)</f>
        <v>8</v>
      </c>
    </row>
    <row r="15" spans="1:2" x14ac:dyDescent="0.3">
      <c r="A15" t="s">
        <v>47</v>
      </c>
      <c r="B15">
        <f>COUNTIFS('Input anoniem'!E:E,tabellen!A15)</f>
        <v>2</v>
      </c>
    </row>
    <row r="16" spans="1:2" x14ac:dyDescent="0.3">
      <c r="B16" s="8">
        <f>SUM(B13:B15)</f>
        <v>17</v>
      </c>
    </row>
    <row r="17" spans="1:7" ht="31.2" x14ac:dyDescent="0.3">
      <c r="A17" s="7" t="s">
        <v>5</v>
      </c>
      <c r="B17" s="4" t="s">
        <v>79</v>
      </c>
    </row>
    <row r="18" spans="1:7" x14ac:dyDescent="0.3">
      <c r="A18" t="s">
        <v>67</v>
      </c>
      <c r="B18">
        <f>COUNTIFS('Input anoniem'!F:F,tabellen!A18)</f>
        <v>5</v>
      </c>
    </row>
    <row r="19" spans="1:7" x14ac:dyDescent="0.3">
      <c r="A19" t="s">
        <v>81</v>
      </c>
      <c r="B19">
        <f>COUNTIFS('Input anoniem'!F:F,tabellen!A19)</f>
        <v>4</v>
      </c>
    </row>
    <row r="20" spans="1:7" x14ac:dyDescent="0.3">
      <c r="A20" t="s">
        <v>48</v>
      </c>
      <c r="B20">
        <f>COUNTIFS('Input anoniem'!F:F,tabellen!A20)</f>
        <v>6</v>
      </c>
    </row>
    <row r="21" spans="1:7" x14ac:dyDescent="0.3">
      <c r="A21" t="s">
        <v>82</v>
      </c>
      <c r="B21">
        <f>COUNTIFS('Input anoniem'!F:F,tabellen!A21)</f>
        <v>2</v>
      </c>
    </row>
    <row r="22" spans="1:7" x14ac:dyDescent="0.3">
      <c r="B22" s="8">
        <f>SUM(B18:B21)</f>
        <v>17</v>
      </c>
    </row>
    <row r="25" spans="1:7" x14ac:dyDescent="0.3">
      <c r="A25" s="4" t="s">
        <v>142</v>
      </c>
      <c r="B25" s="4" t="s">
        <v>2</v>
      </c>
      <c r="C25" s="4" t="s">
        <v>143</v>
      </c>
    </row>
    <row r="26" spans="1:7" x14ac:dyDescent="0.3">
      <c r="A26" t="str">
        <f>'Input anoniem'!B3</f>
        <v>Kerkpunt</v>
      </c>
      <c r="B26" t="str">
        <f>'Input anoniem'!C3</f>
        <v>Zwolle</v>
      </c>
      <c r="C26">
        <f>COUNTA('Input anoniem'!A2:A50000)</f>
        <v>17</v>
      </c>
    </row>
    <row r="30" spans="1:7" s="13" customFormat="1" x14ac:dyDescent="0.3">
      <c r="A30" s="12" t="s">
        <v>152</v>
      </c>
    </row>
    <row r="32" spans="1:7" ht="31.2" x14ac:dyDescent="0.3">
      <c r="A32" s="7" t="s">
        <v>83</v>
      </c>
      <c r="B32" s="4" t="s">
        <v>52</v>
      </c>
      <c r="C32" s="4" t="s">
        <v>49</v>
      </c>
      <c r="D32" s="4" t="s">
        <v>50</v>
      </c>
      <c r="E32" s="4" t="s">
        <v>51</v>
      </c>
      <c r="F32" s="4"/>
      <c r="G32" s="9" t="s">
        <v>96</v>
      </c>
    </row>
    <row r="33" spans="1:7" x14ac:dyDescent="0.3">
      <c r="A33" s="3" t="s">
        <v>91</v>
      </c>
      <c r="B33">
        <f>COUNTIFS('Input anoniem'!$G:$G,B$32)</f>
        <v>0</v>
      </c>
      <c r="C33">
        <f>COUNTIFS('Input anoniem'!$G:$G,C$32)</f>
        <v>12</v>
      </c>
      <c r="D33">
        <f>COUNTIFS('Input anoniem'!$G:$G,D$32)</f>
        <v>2</v>
      </c>
      <c r="E33">
        <f>COUNTIFS('Input anoniem'!$G:$G,E$32)</f>
        <v>3</v>
      </c>
      <c r="G33" s="8">
        <f t="shared" ref="G33:G44" si="0">SUM(B33:F33)</f>
        <v>17</v>
      </c>
    </row>
    <row r="34" spans="1:7" x14ac:dyDescent="0.3">
      <c r="A34" t="s">
        <v>84</v>
      </c>
      <c r="B34">
        <f>COUNTIFS('Input anoniem'!$H:$H,B$32)</f>
        <v>0</v>
      </c>
      <c r="C34">
        <f>COUNTIFS('Input anoniem'!$H:$H,C$32)</f>
        <v>2</v>
      </c>
      <c r="D34">
        <f>COUNTIFS('Input anoniem'!$H:$H,D$32)</f>
        <v>15</v>
      </c>
      <c r="E34">
        <f>COUNTIFS('Input anoniem'!$H:$H,E$32)</f>
        <v>0</v>
      </c>
      <c r="G34" s="8">
        <f t="shared" si="0"/>
        <v>17</v>
      </c>
    </row>
    <row r="35" spans="1:7" x14ac:dyDescent="0.3">
      <c r="A35" t="s">
        <v>85</v>
      </c>
      <c r="B35">
        <f>COUNTIFS('Input anoniem'!$I:$I,B$32)</f>
        <v>0</v>
      </c>
      <c r="C35">
        <f>COUNTIFS('Input anoniem'!$I:$I,C$32)</f>
        <v>9</v>
      </c>
      <c r="D35">
        <f>COUNTIFS('Input anoniem'!$I:$I,D$32)</f>
        <v>5</v>
      </c>
      <c r="E35">
        <f>COUNTIFS('Input anoniem'!$I:$I,E$32)</f>
        <v>3</v>
      </c>
      <c r="G35" s="8">
        <f t="shared" si="0"/>
        <v>17</v>
      </c>
    </row>
    <row r="36" spans="1:7" x14ac:dyDescent="0.3">
      <c r="A36" t="s">
        <v>86</v>
      </c>
      <c r="B36">
        <f>COUNTIFS('Input anoniem'!$J:$J,B$32)</f>
        <v>0</v>
      </c>
      <c r="C36">
        <f>COUNTIFS('Input anoniem'!$J:$J,C$32)</f>
        <v>3</v>
      </c>
      <c r="D36">
        <f>COUNTIFS('Input anoniem'!$J:$J,D$32)</f>
        <v>12</v>
      </c>
      <c r="E36">
        <f>COUNTIFS('Input anoniem'!$J:$J,E$32)</f>
        <v>2</v>
      </c>
      <c r="G36" s="8">
        <f t="shared" si="0"/>
        <v>17</v>
      </c>
    </row>
    <row r="37" spans="1:7" x14ac:dyDescent="0.3">
      <c r="A37" t="s">
        <v>87</v>
      </c>
      <c r="B37">
        <f>COUNTIFS('Input anoniem'!$K:$K,B$32)</f>
        <v>0</v>
      </c>
      <c r="C37">
        <f>COUNTIFS('Input anoniem'!$K:$K,C$32)</f>
        <v>11</v>
      </c>
      <c r="D37">
        <f>COUNTIFS('Input anoniem'!$K:$K,D$32)</f>
        <v>0</v>
      </c>
      <c r="E37">
        <f>COUNTIFS('Input anoniem'!$K:$K,E$32)</f>
        <v>6</v>
      </c>
      <c r="G37" s="8">
        <f t="shared" si="0"/>
        <v>17</v>
      </c>
    </row>
    <row r="38" spans="1:7" x14ac:dyDescent="0.3">
      <c r="A38" s="3" t="s">
        <v>92</v>
      </c>
      <c r="B38">
        <f>COUNTIFS('Input anoniem'!$L:$L,B$32)</f>
        <v>0</v>
      </c>
      <c r="C38">
        <f>COUNTIFS('Input anoniem'!$L:$L,C$32)</f>
        <v>1</v>
      </c>
      <c r="D38">
        <f>COUNTIFS('Input anoniem'!$L:$L,D$32)</f>
        <v>14</v>
      </c>
      <c r="E38">
        <f>COUNTIFS('Input anoniem'!$L:$L,E$32)</f>
        <v>2</v>
      </c>
      <c r="G38" s="8">
        <f t="shared" si="0"/>
        <v>17</v>
      </c>
    </row>
    <row r="39" spans="1:7" x14ac:dyDescent="0.3">
      <c r="A39" t="s">
        <v>88</v>
      </c>
      <c r="B39">
        <f>COUNTIFS('Input anoniem'!$M:$M,B$32)</f>
        <v>3</v>
      </c>
      <c r="C39">
        <f>COUNTIFS('Input anoniem'!$M:$M,C$32)</f>
        <v>14</v>
      </c>
      <c r="D39">
        <f>COUNTIFS('Input anoniem'!$M:$M,D$32)</f>
        <v>0</v>
      </c>
      <c r="E39">
        <f>COUNTIFS('Input anoniem'!$M:$M,E$32)</f>
        <v>0</v>
      </c>
      <c r="G39" s="8">
        <f t="shared" si="0"/>
        <v>17</v>
      </c>
    </row>
    <row r="40" spans="1:7" x14ac:dyDescent="0.3">
      <c r="A40" t="s">
        <v>89</v>
      </c>
      <c r="B40">
        <f>COUNTIFS('Input anoniem'!$N:$N,B$32)</f>
        <v>2</v>
      </c>
      <c r="C40">
        <f>COUNTIFS('Input anoniem'!$N:$N,C$32)</f>
        <v>3</v>
      </c>
      <c r="D40">
        <f>COUNTIFS('Input anoniem'!$N:$N,D$32)</f>
        <v>12</v>
      </c>
      <c r="E40">
        <f>COUNTIFS('Input anoniem'!$N:$N,E$32)</f>
        <v>0</v>
      </c>
      <c r="G40" s="8">
        <f t="shared" si="0"/>
        <v>17</v>
      </c>
    </row>
    <row r="41" spans="1:7" x14ac:dyDescent="0.3">
      <c r="A41" s="3" t="s">
        <v>93</v>
      </c>
      <c r="B41">
        <f>COUNTIFS('Input anoniem'!$O:$O,B$32)</f>
        <v>2</v>
      </c>
      <c r="C41">
        <f>COUNTIFS('Input anoniem'!$O:$O,C$32)</f>
        <v>13</v>
      </c>
      <c r="D41">
        <f>COUNTIFS('Input anoniem'!$O:$O,D$32)</f>
        <v>2</v>
      </c>
      <c r="E41">
        <f>COUNTIFS('Input anoniem'!$O:$O,E$32)</f>
        <v>0</v>
      </c>
      <c r="G41" s="8">
        <f t="shared" si="0"/>
        <v>17</v>
      </c>
    </row>
    <row r="42" spans="1:7" x14ac:dyDescent="0.3">
      <c r="A42" t="s">
        <v>90</v>
      </c>
      <c r="B42">
        <f>COUNTIFS('Input anoniem'!$P:$P,B$32)</f>
        <v>0</v>
      </c>
      <c r="C42">
        <f>COUNTIFS('Input anoniem'!$P:$P,C$32)</f>
        <v>3</v>
      </c>
      <c r="D42">
        <f>COUNTIFS('Input anoniem'!$P:$P,D$32)</f>
        <v>14</v>
      </c>
      <c r="E42">
        <f>COUNTIFS('Input anoniem'!$P:$P,E$32)</f>
        <v>0</v>
      </c>
      <c r="G42" s="8">
        <f t="shared" si="0"/>
        <v>17</v>
      </c>
    </row>
    <row r="43" spans="1:7" x14ac:dyDescent="0.3">
      <c r="A43" s="3" t="s">
        <v>94</v>
      </c>
      <c r="B43">
        <f>COUNTIFS('Input anoniem'!$Q:$Q,B$32)</f>
        <v>0</v>
      </c>
      <c r="C43">
        <f>COUNTIFS('Input anoniem'!$Q:$Q,C$32)</f>
        <v>14</v>
      </c>
      <c r="D43">
        <f>COUNTIFS('Input anoniem'!$Q:$Q,D$32)</f>
        <v>3</v>
      </c>
      <c r="E43">
        <f>COUNTIFS('Input anoniem'!$Q:$Q,E$32)</f>
        <v>0</v>
      </c>
      <c r="G43" s="8">
        <f t="shared" si="0"/>
        <v>17</v>
      </c>
    </row>
    <row r="44" spans="1:7" x14ac:dyDescent="0.3">
      <c r="A44" s="3" t="s">
        <v>95</v>
      </c>
      <c r="B44">
        <f>COUNTIFS('Input anoniem'!$R:$R,B$32)</f>
        <v>0</v>
      </c>
      <c r="C44">
        <f>COUNTIFS('Input anoniem'!$R:$R,C$32)</f>
        <v>0</v>
      </c>
      <c r="D44">
        <f>COUNTIFS('Input anoniem'!$R:$R,D$32)</f>
        <v>14</v>
      </c>
      <c r="E44">
        <f>COUNTIFS('Input anoniem'!$R:$R,E$32)</f>
        <v>3</v>
      </c>
      <c r="G44" s="8">
        <f t="shared" si="0"/>
        <v>17</v>
      </c>
    </row>
    <row r="46" spans="1:7" ht="46.8" x14ac:dyDescent="0.3">
      <c r="A46" s="7" t="s">
        <v>18</v>
      </c>
    </row>
    <row r="47" spans="1:7" x14ac:dyDescent="0.3">
      <c r="A47" s="3" t="s">
        <v>97</v>
      </c>
      <c r="B47">
        <f>COUNTIFS('Input anoniem'!S:S,"*"&amp;A47&amp;"*")</f>
        <v>17</v>
      </c>
    </row>
    <row r="48" spans="1:7" x14ac:dyDescent="0.3">
      <c r="A48" s="3" t="s">
        <v>68</v>
      </c>
      <c r="B48">
        <f>COUNTIFS('Input anoniem'!S:S,"*"&amp;A48&amp;"*")</f>
        <v>14</v>
      </c>
    </row>
    <row r="49" spans="1:2" x14ac:dyDescent="0.3">
      <c r="A49" s="3" t="s">
        <v>98</v>
      </c>
      <c r="B49">
        <f>COUNTIFS('Input anoniem'!S:S,"*"&amp;A49&amp;"*")</f>
        <v>0</v>
      </c>
    </row>
    <row r="50" spans="1:2" x14ac:dyDescent="0.3">
      <c r="A50" s="3" t="s">
        <v>99</v>
      </c>
      <c r="B50">
        <f>COUNTIFS('Input anoniem'!S:S,"*"&amp;A50&amp;"*")</f>
        <v>0</v>
      </c>
    </row>
    <row r="51" spans="1:2" x14ac:dyDescent="0.3">
      <c r="A51" s="3" t="s">
        <v>100</v>
      </c>
      <c r="B51">
        <f>COUNTIFS('Input anoniem'!S:S,"*"&amp;A51&amp;"*")</f>
        <v>3</v>
      </c>
    </row>
    <row r="52" spans="1:2" x14ac:dyDescent="0.3">
      <c r="A52" s="3" t="s">
        <v>101</v>
      </c>
      <c r="B52">
        <f>COUNTIFS('Input anoniem'!S:S,"*"&amp;A52&amp;"*")</f>
        <v>0</v>
      </c>
    </row>
    <row r="53" spans="1:2" x14ac:dyDescent="0.3">
      <c r="A53" s="3" t="s">
        <v>102</v>
      </c>
      <c r="B53">
        <f>COUNTIFS('Input anoniem'!S:S,"*"&amp;A53&amp;"*")</f>
        <v>3</v>
      </c>
    </row>
    <row r="56" spans="1:2" s="15" customFormat="1" x14ac:dyDescent="0.3">
      <c r="A56" s="18" t="s">
        <v>154</v>
      </c>
    </row>
    <row r="58" spans="1:2" ht="31.2" x14ac:dyDescent="0.3">
      <c r="A58" s="7" t="s">
        <v>19</v>
      </c>
    </row>
    <row r="60" spans="1:2" x14ac:dyDescent="0.3">
      <c r="A60" t="s">
        <v>104</v>
      </c>
      <c r="B60">
        <f>COUNTIFS('Input anoniem'!U:U,"*"&amp;A60&amp;"*")</f>
        <v>0</v>
      </c>
    </row>
    <row r="61" spans="1:2" x14ac:dyDescent="0.3">
      <c r="A61" t="s">
        <v>105</v>
      </c>
      <c r="B61">
        <f>COUNTIFS('Input anoniem'!U:U,"*"&amp;A61&amp;"*")</f>
        <v>3</v>
      </c>
    </row>
    <row r="62" spans="1:2" x14ac:dyDescent="0.3">
      <c r="A62" t="s">
        <v>69</v>
      </c>
      <c r="B62">
        <f>COUNTIFS('Input anoniem'!U:U,"*"&amp;A62&amp;"*")</f>
        <v>17</v>
      </c>
    </row>
    <row r="63" spans="1:2" x14ac:dyDescent="0.3">
      <c r="A63" t="s">
        <v>106</v>
      </c>
      <c r="B63">
        <f>COUNTIFS('Input anoniem'!U:U,"*"&amp;A63&amp;"*")</f>
        <v>0</v>
      </c>
    </row>
    <row r="64" spans="1:2" x14ac:dyDescent="0.3">
      <c r="A64" t="s">
        <v>107</v>
      </c>
      <c r="B64">
        <f>COUNTIFS('Input anoniem'!U:U,"*"&amp;A64&amp;"*")</f>
        <v>0</v>
      </c>
    </row>
    <row r="67" spans="1:2" ht="46.8" x14ac:dyDescent="0.3">
      <c r="A67" s="7" t="s">
        <v>20</v>
      </c>
      <c r="B67" s="4" t="s">
        <v>149</v>
      </c>
    </row>
    <row r="68" spans="1:2" x14ac:dyDescent="0.3">
      <c r="A68" t="s">
        <v>108</v>
      </c>
      <c r="B68">
        <f>COUNTIFS('Input anoniem'!W:W,"*"&amp;A68&amp;"*")</f>
        <v>0</v>
      </c>
    </row>
    <row r="69" spans="1:2" x14ac:dyDescent="0.3">
      <c r="A69" t="s">
        <v>109</v>
      </c>
      <c r="B69">
        <f>COUNTIFS('Input anoniem'!W:W,"*"&amp;A69&amp;"*")</f>
        <v>0</v>
      </c>
    </row>
    <row r="70" spans="1:2" x14ac:dyDescent="0.3">
      <c r="A70" t="s">
        <v>110</v>
      </c>
      <c r="B70">
        <f>COUNTIFS('Input anoniem'!W:W,"*"&amp;A70&amp;"*")</f>
        <v>0</v>
      </c>
    </row>
    <row r="71" spans="1:2" x14ac:dyDescent="0.3">
      <c r="A71" t="s">
        <v>70</v>
      </c>
      <c r="B71">
        <f>COUNTIFS('Input anoniem'!W:W,"*"&amp;A71&amp;"*")</f>
        <v>17</v>
      </c>
    </row>
    <row r="72" spans="1:2" x14ac:dyDescent="0.3">
      <c r="A72" t="s">
        <v>111</v>
      </c>
      <c r="B72">
        <f>COUNTIFS('Input anoniem'!W:W,"*"&amp;A72&amp;"*")</f>
        <v>3</v>
      </c>
    </row>
    <row r="73" spans="1:2" x14ac:dyDescent="0.3">
      <c r="A73" t="s">
        <v>112</v>
      </c>
      <c r="B73">
        <f>COUNTIFS('Input anoniem'!W:W,"*"&amp;A73&amp;"*")</f>
        <v>1</v>
      </c>
    </row>
    <row r="74" spans="1:2" x14ac:dyDescent="0.3">
      <c r="A74" t="s">
        <v>113</v>
      </c>
      <c r="B74">
        <f>COUNTIFS('Input anoniem'!W:W,"*"&amp;A74&amp;"*")</f>
        <v>0</v>
      </c>
    </row>
    <row r="75" spans="1:2" x14ac:dyDescent="0.3">
      <c r="A75" t="s">
        <v>114</v>
      </c>
      <c r="B75">
        <f>COUNTIFS('Input anoniem'!W:W,"*"&amp;A75&amp;"*")</f>
        <v>0</v>
      </c>
    </row>
    <row r="76" spans="1:2" x14ac:dyDescent="0.3">
      <c r="A76" t="s">
        <v>115</v>
      </c>
      <c r="B76">
        <f>COUNTIFS('Input anoniem'!W:W,"*"&amp;A76&amp;"*")</f>
        <v>0</v>
      </c>
    </row>
    <row r="77" spans="1:2" x14ac:dyDescent="0.3">
      <c r="A77" t="s">
        <v>116</v>
      </c>
      <c r="B77">
        <f>COUNTIFS('Input anoniem'!W:W,"*"&amp;A77&amp;"*")</f>
        <v>0</v>
      </c>
    </row>
    <row r="80" spans="1:2" ht="46.8" x14ac:dyDescent="0.3">
      <c r="A80" s="7" t="s">
        <v>21</v>
      </c>
      <c r="B80" s="4" t="s">
        <v>149</v>
      </c>
    </row>
    <row r="81" spans="1:6" x14ac:dyDescent="0.3">
      <c r="A81" t="s">
        <v>117</v>
      </c>
      <c r="B81">
        <f>COUNTIFS('Input anoniem'!X:X,"*"&amp;A81&amp;"*")</f>
        <v>1</v>
      </c>
    </row>
    <row r="82" spans="1:6" x14ac:dyDescent="0.3">
      <c r="A82" t="s">
        <v>56</v>
      </c>
      <c r="B82">
        <f>COUNTIFS('Input anoniem'!X:X,"*"&amp;A82&amp;"*")</f>
        <v>14</v>
      </c>
    </row>
    <row r="83" spans="1:6" x14ac:dyDescent="0.3">
      <c r="A83" t="s">
        <v>118</v>
      </c>
      <c r="B83">
        <f>COUNTIFS('Input anoniem'!X:X,"*"&amp;A83&amp;"*")</f>
        <v>0</v>
      </c>
    </row>
    <row r="84" spans="1:6" x14ac:dyDescent="0.3">
      <c r="A84" t="s">
        <v>119</v>
      </c>
      <c r="B84">
        <f>COUNTIFS('Input anoniem'!X:X,"*"&amp;A84&amp;"*")</f>
        <v>2</v>
      </c>
    </row>
    <row r="87" spans="1:6" s="20" customFormat="1" x14ac:dyDescent="0.3">
      <c r="A87" s="19" t="s">
        <v>155</v>
      </c>
    </row>
    <row r="89" spans="1:6" ht="31.2" x14ac:dyDescent="0.3">
      <c r="A89" s="7" t="s">
        <v>120</v>
      </c>
      <c r="B89" s="4" t="s">
        <v>71</v>
      </c>
      <c r="C89" s="4" t="s">
        <v>59</v>
      </c>
      <c r="D89" s="4" t="s">
        <v>57</v>
      </c>
      <c r="E89" s="4" t="s">
        <v>58</v>
      </c>
      <c r="F89" s="4" t="s">
        <v>119</v>
      </c>
    </row>
    <row r="90" spans="1:6" x14ac:dyDescent="0.3">
      <c r="A90" t="s">
        <v>121</v>
      </c>
      <c r="B90">
        <f>COUNTIFS('Input anoniem'!$Z:$Z,B$89)</f>
        <v>14</v>
      </c>
      <c r="C90">
        <f>COUNTIFS('Input anoniem'!$Z:$Z,C$89)</f>
        <v>0</v>
      </c>
      <c r="D90">
        <f>COUNTIFS('Input anoniem'!$Z:$Z,D$89)</f>
        <v>3</v>
      </c>
      <c r="E90">
        <f>COUNTIFS('Input anoniem'!$Z:$Z,E$89)</f>
        <v>0</v>
      </c>
      <c r="F90">
        <f>COUNTIFS('Input anoniem'!$Z:$Z,F$89)</f>
        <v>0</v>
      </c>
    </row>
    <row r="91" spans="1:6" x14ac:dyDescent="0.3">
      <c r="A91" t="s">
        <v>122</v>
      </c>
      <c r="B91">
        <f>COUNTIFS('Input anoniem'!$AA:$AA,B$89)</f>
        <v>0</v>
      </c>
      <c r="C91">
        <f>COUNTIFS('Input anoniem'!$AA:$AA,C$89)</f>
        <v>14</v>
      </c>
      <c r="D91">
        <f>COUNTIFS('Input anoniem'!$AA:$AA,D$89)</f>
        <v>0</v>
      </c>
      <c r="E91">
        <f>COUNTIFS('Input anoniem'!$AA:$AA,E$89)</f>
        <v>3</v>
      </c>
      <c r="F91">
        <f>COUNTIFS('Input anoniem'!$AA:$AA,F$89)</f>
        <v>0</v>
      </c>
    </row>
    <row r="92" spans="1:6" x14ac:dyDescent="0.3">
      <c r="A92" t="s">
        <v>123</v>
      </c>
      <c r="B92">
        <f>COUNTIFS('Input anoniem'!$AB:$AB,B$89)</f>
        <v>0</v>
      </c>
      <c r="C92">
        <f>COUNTIFS('Input anoniem'!$AB:$AB,C$89)</f>
        <v>17</v>
      </c>
      <c r="D92">
        <f>COUNTIFS('Input anoniem'!$AB:$AB,D$89)</f>
        <v>0</v>
      </c>
      <c r="E92">
        <f>COUNTIFS('Input anoniem'!$AB:$AB,E$89)</f>
        <v>0</v>
      </c>
      <c r="F92">
        <f>COUNTIFS('Input anoniem'!$AB:$AB,F$89)</f>
        <v>0</v>
      </c>
    </row>
    <row r="93" spans="1:6" x14ac:dyDescent="0.3">
      <c r="A93" t="s">
        <v>124</v>
      </c>
      <c r="B93">
        <f>COUNTIFS('Input anoniem'!$AC:$AC,B$89)</f>
        <v>0</v>
      </c>
      <c r="C93">
        <f>COUNTIFS('Input anoniem'!$AC:$AC,C$89)</f>
        <v>3</v>
      </c>
      <c r="D93">
        <f>COUNTIFS('Input anoniem'!$AC:$AC,D$89)</f>
        <v>14</v>
      </c>
      <c r="E93">
        <f>COUNTIFS('Input anoniem'!$AC:$AC,E$89)</f>
        <v>0</v>
      </c>
      <c r="F93">
        <f>COUNTIFS('Input anoniem'!$AC:$AC,F$89)</f>
        <v>0</v>
      </c>
    </row>
    <row r="94" spans="1:6" x14ac:dyDescent="0.3">
      <c r="A94" t="s">
        <v>125</v>
      </c>
      <c r="B94">
        <f>COUNTIFS('Input anoniem'!$AD:$AD,B$89)</f>
        <v>0</v>
      </c>
      <c r="C94">
        <f>COUNTIFS('Input anoniem'!$AD:$AD,C$89)</f>
        <v>0</v>
      </c>
      <c r="D94">
        <f>COUNTIFS('Input anoniem'!$AD:$AD,D$89)</f>
        <v>17</v>
      </c>
      <c r="E94">
        <f>COUNTIFS('Input anoniem'!$AD:$AD,E$89)</f>
        <v>0</v>
      </c>
      <c r="F94">
        <f>COUNTIFS('Input anoniem'!$AD:$AD,F$89)</f>
        <v>0</v>
      </c>
    </row>
    <row r="95" spans="1:6" x14ac:dyDescent="0.3">
      <c r="A95" t="s">
        <v>126</v>
      </c>
      <c r="B95">
        <f>COUNTIFS('Input anoniem'!$AE:$AE,B$89)</f>
        <v>0</v>
      </c>
      <c r="C95">
        <f>COUNTIFS('Input anoniem'!$AE:$AE,C$89)</f>
        <v>0</v>
      </c>
      <c r="D95">
        <f>COUNTIFS('Input anoniem'!$AE:$AE,D$89)</f>
        <v>14</v>
      </c>
      <c r="E95">
        <f>COUNTIFS('Input anoniem'!$AE:$AE,E$89)</f>
        <v>3</v>
      </c>
      <c r="F95">
        <f>COUNTIFS('Input anoniem'!$AE:$AE,F$89)</f>
        <v>0</v>
      </c>
    </row>
    <row r="96" spans="1:6" x14ac:dyDescent="0.3">
      <c r="A96" t="s">
        <v>127</v>
      </c>
      <c r="B96">
        <f>COUNTIFS('Input anoniem'!$AF:$AF,B$89)</f>
        <v>0</v>
      </c>
      <c r="C96">
        <f>COUNTIFS('Input anoniem'!$AF:$AF,C$89)</f>
        <v>0</v>
      </c>
      <c r="D96">
        <f>COUNTIFS('Input anoniem'!$AF:$AF,D$89)</f>
        <v>0</v>
      </c>
      <c r="E96">
        <f>COUNTIFS('Input anoniem'!$AF:$AF,E$89)</f>
        <v>17</v>
      </c>
      <c r="F96">
        <f>COUNTIFS('Input anoniem'!$AF:$AF,F$89)</f>
        <v>0</v>
      </c>
    </row>
    <row r="98" spans="1:3" s="21" customFormat="1" x14ac:dyDescent="0.3">
      <c r="A98" s="5" t="s">
        <v>156</v>
      </c>
    </row>
    <row r="100" spans="1:3" ht="31.2" x14ac:dyDescent="0.3">
      <c r="A100" s="7" t="s">
        <v>31</v>
      </c>
      <c r="B100" s="4" t="s">
        <v>165</v>
      </c>
      <c r="C100" s="27" t="s">
        <v>79</v>
      </c>
    </row>
    <row r="101" spans="1:3" x14ac:dyDescent="0.3">
      <c r="A101" s="4">
        <v>1</v>
      </c>
      <c r="B101" s="3" t="s">
        <v>163</v>
      </c>
      <c r="C101" s="28">
        <f>COUNTIFS('Input anoniem'!AH:AH,A101)</f>
        <v>0</v>
      </c>
    </row>
    <row r="102" spans="1:3" x14ac:dyDescent="0.3">
      <c r="A102" s="4">
        <v>2</v>
      </c>
      <c r="B102" s="3" t="s">
        <v>159</v>
      </c>
      <c r="C102" s="28">
        <f>COUNTIFS('Input anoniem'!AH:AH,A102)</f>
        <v>0</v>
      </c>
    </row>
    <row r="103" spans="1:3" x14ac:dyDescent="0.3">
      <c r="A103" s="4">
        <v>3</v>
      </c>
      <c r="B103" s="3" t="s">
        <v>164</v>
      </c>
      <c r="C103" s="28">
        <f>COUNTIFS('Input anoniem'!AH:AH,A103)</f>
        <v>0</v>
      </c>
    </row>
    <row r="104" spans="1:3" x14ac:dyDescent="0.3">
      <c r="A104" s="4">
        <v>4</v>
      </c>
      <c r="B104" s="3" t="s">
        <v>162</v>
      </c>
      <c r="C104" s="28">
        <f>COUNTIFS('Input anoniem'!AH:AH,A104)</f>
        <v>14</v>
      </c>
    </row>
    <row r="105" spans="1:3" x14ac:dyDescent="0.3">
      <c r="A105" s="4">
        <v>5</v>
      </c>
      <c r="B105" s="3" t="s">
        <v>161</v>
      </c>
      <c r="C105" s="28">
        <f>COUNTIFS('Input anoniem'!AH:AH,A105)</f>
        <v>3</v>
      </c>
    </row>
    <row r="106" spans="1:3" x14ac:dyDescent="0.3">
      <c r="A106" s="4">
        <v>6</v>
      </c>
      <c r="B106" s="3" t="s">
        <v>160</v>
      </c>
      <c r="C106" s="28">
        <f>COUNTIFS('Input anoniem'!AH:AH,A106)</f>
        <v>0</v>
      </c>
    </row>
    <row r="107" spans="1:3" x14ac:dyDescent="0.3">
      <c r="C107" s="28"/>
    </row>
    <row r="108" spans="1:3" x14ac:dyDescent="0.3">
      <c r="A108" s="7" t="s">
        <v>32</v>
      </c>
      <c r="B108" s="4" t="s">
        <v>165</v>
      </c>
      <c r="C108" s="27" t="s">
        <v>79</v>
      </c>
    </row>
    <row r="109" spans="1:3" x14ac:dyDescent="0.3">
      <c r="A109" s="4">
        <v>1</v>
      </c>
      <c r="B109" s="3" t="s">
        <v>163</v>
      </c>
      <c r="C109" s="28">
        <f>COUNTIFS('Input anoniem'!AI:AI,A109)</f>
        <v>0</v>
      </c>
    </row>
    <row r="110" spans="1:3" x14ac:dyDescent="0.3">
      <c r="A110" s="4">
        <v>2</v>
      </c>
      <c r="B110" s="3" t="s">
        <v>159</v>
      </c>
      <c r="C110" s="28">
        <f>COUNTIFS('Input anoniem'!AI:AI,A110)</f>
        <v>0</v>
      </c>
    </row>
    <row r="111" spans="1:3" x14ac:dyDescent="0.3">
      <c r="A111" s="4">
        <v>3</v>
      </c>
      <c r="B111" s="3" t="s">
        <v>164</v>
      </c>
      <c r="C111" s="28">
        <f>COUNTIFS('Input anoniem'!AI:AI,A111)</f>
        <v>3</v>
      </c>
    </row>
    <row r="112" spans="1:3" x14ac:dyDescent="0.3">
      <c r="A112" s="4">
        <v>4</v>
      </c>
      <c r="B112" s="3" t="s">
        <v>162</v>
      </c>
      <c r="C112" s="28">
        <f>COUNTIFS('Input anoniem'!AI:AI,A112)</f>
        <v>0</v>
      </c>
    </row>
    <row r="113" spans="1:6" x14ac:dyDescent="0.3">
      <c r="A113" s="4">
        <v>5</v>
      </c>
      <c r="B113" s="3" t="s">
        <v>161</v>
      </c>
      <c r="C113" s="28">
        <f>COUNTIFS('Input anoniem'!AI:AI,A113)</f>
        <v>14</v>
      </c>
    </row>
    <row r="114" spans="1:6" x14ac:dyDescent="0.3">
      <c r="A114" s="4">
        <v>6</v>
      </c>
      <c r="B114" s="3" t="s">
        <v>160</v>
      </c>
      <c r="C114" s="28">
        <f>COUNTIFS('Input anoniem'!AI:AI,A114)</f>
        <v>0</v>
      </c>
    </row>
    <row r="115" spans="1:6" x14ac:dyDescent="0.3">
      <c r="C115" s="28"/>
    </row>
    <row r="116" spans="1:6" ht="31.2" x14ac:dyDescent="0.3">
      <c r="A116" s="7" t="s">
        <v>33</v>
      </c>
      <c r="B116" s="4" t="s">
        <v>165</v>
      </c>
      <c r="C116" s="27" t="s">
        <v>79</v>
      </c>
    </row>
    <row r="117" spans="1:6" x14ac:dyDescent="0.3">
      <c r="A117" s="4">
        <v>1</v>
      </c>
      <c r="B117" s="3" t="s">
        <v>163</v>
      </c>
      <c r="C117" s="28">
        <f>COUNTIFS('Input anoniem'!AJ:AJ,A117)</f>
        <v>0</v>
      </c>
    </row>
    <row r="118" spans="1:6" x14ac:dyDescent="0.3">
      <c r="A118" s="4">
        <v>2</v>
      </c>
      <c r="B118" s="3" t="s">
        <v>159</v>
      </c>
      <c r="C118" s="28">
        <f>COUNTIFS('Input anoniem'!AJ:AJ,A118)</f>
        <v>14</v>
      </c>
    </row>
    <row r="119" spans="1:6" x14ac:dyDescent="0.3">
      <c r="A119" s="4">
        <v>3</v>
      </c>
      <c r="B119" s="3" t="s">
        <v>164</v>
      </c>
      <c r="C119" s="28">
        <f>COUNTIFS('Input anoniem'!AJ:AJ,A119)</f>
        <v>3</v>
      </c>
    </row>
    <row r="120" spans="1:6" x14ac:dyDescent="0.3">
      <c r="A120" s="4">
        <v>4</v>
      </c>
      <c r="B120" s="3" t="s">
        <v>162</v>
      </c>
      <c r="C120" s="28">
        <f>COUNTIFS('Input anoniem'!AJ:AJ,A120)</f>
        <v>0</v>
      </c>
    </row>
    <row r="121" spans="1:6" x14ac:dyDescent="0.3">
      <c r="A121" s="4">
        <v>5</v>
      </c>
      <c r="B121" s="3" t="s">
        <v>161</v>
      </c>
      <c r="C121" s="28">
        <f>COUNTIFS('Input anoniem'!AJ:AJ,A121)</f>
        <v>0</v>
      </c>
    </row>
    <row r="122" spans="1:6" x14ac:dyDescent="0.3">
      <c r="A122" s="4">
        <v>6</v>
      </c>
      <c r="B122" s="3" t="s">
        <v>160</v>
      </c>
      <c r="C122" s="28">
        <f>COUNTIFS('Input anoniem'!AJ:AJ,A122)</f>
        <v>0</v>
      </c>
    </row>
    <row r="124" spans="1:6" ht="46.8" x14ac:dyDescent="0.3">
      <c r="A124" s="7" t="s">
        <v>130</v>
      </c>
    </row>
    <row r="125" spans="1:6" x14ac:dyDescent="0.3">
      <c r="B125" s="4" t="s">
        <v>72</v>
      </c>
      <c r="C125" s="4" t="s">
        <v>60</v>
      </c>
      <c r="D125" s="4" t="s">
        <v>62</v>
      </c>
      <c r="E125" s="4" t="s">
        <v>61</v>
      </c>
      <c r="F125" s="4" t="s">
        <v>134</v>
      </c>
    </row>
    <row r="126" spans="1:6" x14ac:dyDescent="0.3">
      <c r="A126" s="3" t="s">
        <v>131</v>
      </c>
      <c r="B126">
        <f>COUNTIFS('Input anoniem'!$AK:$AK,B$125)</f>
        <v>0</v>
      </c>
      <c r="C126">
        <f>COUNTIFS('Input anoniem'!$AK:$AK,C$125)</f>
        <v>3</v>
      </c>
      <c r="D126">
        <f>COUNTIFS('Input anoniem'!$AK:$AK,D$125)</f>
        <v>14</v>
      </c>
      <c r="E126">
        <f>COUNTIFS('Input anoniem'!$AK:$AK,E$125)</f>
        <v>0</v>
      </c>
      <c r="F126">
        <f>COUNTIFS('Input anoniem'!$AK:$AK,F$125)</f>
        <v>0</v>
      </c>
    </row>
    <row r="127" spans="1:6" x14ac:dyDescent="0.3">
      <c r="A127" s="3" t="s">
        <v>132</v>
      </c>
      <c r="B127">
        <f>COUNTIFS('Input anoniem'!$AL:$AL,B$125)</f>
        <v>3</v>
      </c>
      <c r="C127">
        <f>COUNTIFS('Input anoniem'!$AL:$AL,C$125)</f>
        <v>14</v>
      </c>
      <c r="D127">
        <f>COUNTIFS('Input anoniem'!$AL:$AL,D$125)</f>
        <v>0</v>
      </c>
      <c r="E127">
        <f>COUNTIFS('Input anoniem'!$AL:$AL,E$125)</f>
        <v>0</v>
      </c>
      <c r="F127">
        <f>COUNTIFS('Input anoniem'!$AL:$AL,F$125)</f>
        <v>0</v>
      </c>
    </row>
    <row r="128" spans="1:6" x14ac:dyDescent="0.3">
      <c r="A128" s="3" t="s">
        <v>133</v>
      </c>
      <c r="B128">
        <f>COUNTIFS('Input anoniem'!$AM:$AM,B$125)</f>
        <v>0</v>
      </c>
      <c r="C128">
        <f>COUNTIFS('Input anoniem'!$AM:$AM,C$125)</f>
        <v>0</v>
      </c>
      <c r="D128">
        <f>COUNTIFS('Input anoniem'!$AM:$AM,D$125)</f>
        <v>3</v>
      </c>
      <c r="E128">
        <f>COUNTIFS('Input anoniem'!$AM:$AM,E$125)</f>
        <v>14</v>
      </c>
      <c r="F128">
        <f>COUNTIFS('Input anoniem'!$AM:$AM,F$125)</f>
        <v>0</v>
      </c>
    </row>
    <row r="131" spans="1:2" s="25" customFormat="1" x14ac:dyDescent="0.3">
      <c r="A131" s="25" t="s">
        <v>157</v>
      </c>
    </row>
    <row r="133" spans="1:2" ht="31.2" x14ac:dyDescent="0.3">
      <c r="A133" s="7" t="s">
        <v>135</v>
      </c>
      <c r="B133" s="26" t="s">
        <v>79</v>
      </c>
    </row>
    <row r="134" spans="1:2" x14ac:dyDescent="0.3">
      <c r="A134" s="4" t="s">
        <v>72</v>
      </c>
      <c r="B134">
        <f>COUNTIFS('Input anoniem'!AO:AO,"*"&amp;A134&amp;"*")</f>
        <v>14</v>
      </c>
    </row>
    <row r="135" spans="1:2" x14ac:dyDescent="0.3">
      <c r="A135" s="4" t="s">
        <v>136</v>
      </c>
      <c r="B135">
        <f>COUNTIFS('Input anoniem'!AO:AO,"*"&amp;A135&amp;"*")</f>
        <v>0</v>
      </c>
    </row>
    <row r="136" spans="1:2" x14ac:dyDescent="0.3">
      <c r="A136" s="4" t="s">
        <v>137</v>
      </c>
      <c r="B136">
        <f>COUNTIFS('Input anoniem'!AO:AO,"*"&amp;A136&amp;"*")</f>
        <v>0</v>
      </c>
    </row>
    <row r="137" spans="1:2" x14ac:dyDescent="0.3">
      <c r="A137" s="4" t="s">
        <v>63</v>
      </c>
      <c r="B137">
        <f>COUNTIFS('Input anoniem'!AO:AO,"*"&amp;A137&amp;"*")</f>
        <v>3</v>
      </c>
    </row>
    <row r="138" spans="1:2" x14ac:dyDescent="0.3">
      <c r="A138" s="4" t="s">
        <v>138</v>
      </c>
      <c r="B138">
        <f>COUNTIFS('Input anoniem'!AO:AO,"*"&amp;A138&amp;"*")</f>
        <v>0</v>
      </c>
    </row>
    <row r="140" spans="1:2" x14ac:dyDescent="0.3">
      <c r="A140" s="4" t="s">
        <v>96</v>
      </c>
      <c r="B140">
        <f>SUM(B134:B139)</f>
        <v>17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CED52-9873-4D7C-9DB6-31FF0BB98CE8}">
  <dimension ref="A1:M32"/>
  <sheetViews>
    <sheetView workbookViewId="0">
      <selection activeCell="C9" sqref="C9"/>
    </sheetView>
  </sheetViews>
  <sheetFormatPr defaultRowHeight="15.6" x14ac:dyDescent="0.3"/>
  <cols>
    <col min="1" max="1" width="42.69921875" style="31" customWidth="1"/>
    <col min="2" max="2" width="2.796875" style="31" customWidth="1"/>
    <col min="3" max="3" width="32.8984375" style="31" customWidth="1"/>
    <col min="4" max="4" width="3.296875" style="31" customWidth="1"/>
    <col min="5" max="5" width="18.59765625" style="31" bestFit="1" customWidth="1"/>
    <col min="6" max="6" width="4" style="31" customWidth="1"/>
    <col min="7" max="7" width="17.296875" style="31" bestFit="1" customWidth="1"/>
    <col min="8" max="8" width="8.796875" style="31"/>
    <col min="9" max="9" width="19" style="31" bestFit="1" customWidth="1"/>
    <col min="10" max="10" width="4.5" style="31" customWidth="1"/>
    <col min="11" max="11" width="19.5" style="31" customWidth="1"/>
    <col min="12" max="12" width="8.796875" style="31"/>
    <col min="13" max="13" width="16.09765625" style="31" customWidth="1"/>
    <col min="14" max="16384" width="8.796875" style="31"/>
  </cols>
  <sheetData>
    <row r="1" spans="1:13" s="35" customFormat="1" ht="31.8" thickBot="1" x14ac:dyDescent="0.35">
      <c r="A1" s="34" t="s">
        <v>178</v>
      </c>
      <c r="C1" s="34" t="s">
        <v>184</v>
      </c>
      <c r="E1" s="34" t="s">
        <v>188</v>
      </c>
      <c r="G1" s="34" t="s">
        <v>189</v>
      </c>
      <c r="I1" s="34" t="s">
        <v>190</v>
      </c>
      <c r="K1" s="34" t="s">
        <v>191</v>
      </c>
      <c r="M1" s="34" t="s">
        <v>192</v>
      </c>
    </row>
    <row r="2" spans="1:13" ht="19.8" thickBot="1" x14ac:dyDescent="0.5">
      <c r="A2" s="32" t="str" cm="1">
        <f t="array" ref="A2:A4">_xlfn.UNIQUE(_xlfn._xlws.FILTER('Input anoniem'!T2:T2000,'Input anoniem'!T2:T2000&lt;&gt;""))</f>
        <v>Weet niet wat ik kan doen</v>
      </c>
      <c r="C2" s="32" t="str" cm="1">
        <f t="array" ref="C2:C4">_xlfn.UNIQUE(_xlfn._xlws.FILTER('Input anoniem'!V2:V2000,'Input anoniem'!V2:V2000&lt;&gt;""))</f>
        <v>niet</v>
      </c>
      <c r="D2" s="33"/>
      <c r="E2" s="32" t="str" cm="1">
        <f t="array" ref="E2:E4">_xlfn.UNIQUE(_xlfn._xlws.FILTER('Input anoniem'!Y2:Y2000,'Input anoniem'!Y2:Y2000&lt;&gt;""))</f>
        <v>Geldzorgen</v>
      </c>
      <c r="G2" s="32" t="str" cm="1">
        <f t="array" ref="G2:G4">_xlfn.UNIQUE(_xlfn._xlws.FILTER('Input anoniem'!AG2:AG2000,'Input anoniem'!AG2:AG2000&lt;&gt;""))</f>
        <v>Geestelijke nood</v>
      </c>
      <c r="I2" s="32" t="str" cm="1">
        <f t="array" ref="I2:I4">_xlfn.UNIQUE(_xlfn._xlws.FILTER('Input anoniem'!AN2:AN2000,'Input anoniem'!AN2:AN2000&lt;&gt;""))</f>
        <v>Beter communiceren</v>
      </c>
      <c r="K2" s="32" t="str" cm="1">
        <f t="array" ref="K2:K4">_xlfn.UNIQUE(_xlfn._xlws.FILTER('Input anoniem'!AP2:AP2000,'Input anoniem'!AP2:AP2000&lt;&gt;""))</f>
        <v>sdfsaf</v>
      </c>
      <c r="M2" s="32" t="str" cm="1">
        <f t="array" ref="M2:M4">_xlfn.UNIQUE(_xlfn._xlws.FILTER('Input anoniem'!AQ2:AQ2000,'Input anoniem'!AQ2:AQ2000&lt;&gt;""))</f>
        <v>sdfsdf</v>
      </c>
    </row>
    <row r="3" spans="1:13" x14ac:dyDescent="0.3">
      <c r="A3" s="31" t="str">
        <v>diaconaat is niet mijn ding</v>
      </c>
      <c r="C3" s="31" t="str">
        <v>putjesschepper</v>
      </c>
      <c r="E3" s="31" t="str">
        <v>Tuinaanleggen</v>
      </c>
      <c r="G3" s="31" t="str">
        <v>Gebroken gezinnen</v>
      </c>
      <c r="I3" s="31" t="str">
        <v>Gebruik de app!</v>
      </c>
      <c r="K3" s="31" t="str">
        <v>Tuin voor de buurt</v>
      </c>
      <c r="M3" s="31" t="str">
        <v xml:space="preserve">Gezin Hazari </v>
      </c>
    </row>
    <row r="4" spans="1:13" x14ac:dyDescent="0.3">
      <c r="A4" s="31" t="str">
        <v>Kennisgebrek</v>
      </c>
      <c r="C4" s="31" t="str">
        <v>brood bakken</v>
      </c>
      <c r="E4" s="31" t="str">
        <v>Fireljeppen</v>
      </c>
      <c r="G4" s="31" t="str">
        <v>Polaristatie</v>
      </c>
      <c r="I4" s="31" t="str">
        <v>Bezoeken!</v>
      </c>
      <c r="K4" s="31" t="str">
        <v>een gouden toren</v>
      </c>
      <c r="M4" s="31" t="str">
        <v>Voedselbank</v>
      </c>
    </row>
    <row r="30" spans="2:4" x14ac:dyDescent="0.3">
      <c r="B30" s="2"/>
      <c r="C30" s="2"/>
      <c r="D30" s="2"/>
    </row>
    <row r="31" spans="2:4" x14ac:dyDescent="0.3">
      <c r="B31" s="2"/>
    </row>
    <row r="32" spans="2:4" x14ac:dyDescent="0.3">
      <c r="B32" s="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1FCD0-5B70-4447-A800-030B3A896134}">
  <dimension ref="A1:M4"/>
  <sheetViews>
    <sheetView workbookViewId="0">
      <selection activeCell="K13" sqref="K12:K13"/>
    </sheetView>
  </sheetViews>
  <sheetFormatPr defaultRowHeight="15.6" x14ac:dyDescent="0.3"/>
  <cols>
    <col min="1" max="1" width="13.69921875" customWidth="1"/>
    <col min="2" max="2" width="16" customWidth="1"/>
  </cols>
  <sheetData>
    <row r="1" spans="1:13" x14ac:dyDescent="0.3">
      <c r="A1" s="4" t="s">
        <v>139</v>
      </c>
      <c r="H1" s="18" t="s">
        <v>141</v>
      </c>
      <c r="I1" s="15"/>
      <c r="J1" s="15"/>
      <c r="K1" s="15"/>
      <c r="L1" s="15"/>
      <c r="M1" s="15"/>
    </row>
    <row r="3" spans="1:13" x14ac:dyDescent="0.3">
      <c r="A3" s="4" t="s">
        <v>41</v>
      </c>
      <c r="B3" s="4" t="s">
        <v>42</v>
      </c>
      <c r="C3" s="4" t="s">
        <v>140</v>
      </c>
    </row>
    <row r="4" spans="1:13" x14ac:dyDescent="0.3">
      <c r="A4" s="36" t="s">
        <v>193</v>
      </c>
      <c r="B4" s="36" t="s">
        <v>194</v>
      </c>
      <c r="C4" s="36" t="s">
        <v>195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18"/>
  <sheetViews>
    <sheetView topLeftCell="AI1" zoomScale="85" zoomScaleNormal="85" workbookViewId="0">
      <selection activeCell="AP3" sqref="AP3"/>
    </sheetView>
  </sheetViews>
  <sheetFormatPr defaultRowHeight="15.6" x14ac:dyDescent="0.3"/>
  <cols>
    <col min="1" max="1" width="13.5" bestFit="1" customWidth="1"/>
    <col min="2" max="2" width="13.09765625" bestFit="1" customWidth="1"/>
    <col min="3" max="3" width="6.5" bestFit="1" customWidth="1"/>
    <col min="4" max="4" width="14.3984375" bestFit="1" customWidth="1"/>
    <col min="5" max="5" width="14.5" bestFit="1" customWidth="1"/>
    <col min="6" max="6" width="28.3984375" bestFit="1" customWidth="1"/>
    <col min="7" max="7" width="24.59765625" bestFit="1" customWidth="1"/>
    <col min="8" max="9" width="24.5" bestFit="1" customWidth="1"/>
    <col min="10" max="10" width="24.8984375" bestFit="1" customWidth="1"/>
    <col min="11" max="11" width="24.5" bestFit="1" customWidth="1"/>
    <col min="12" max="12" width="25" customWidth="1"/>
    <col min="13" max="14" width="24.5" bestFit="1" customWidth="1"/>
    <col min="15" max="15" width="24.8984375" bestFit="1" customWidth="1"/>
    <col min="16" max="18" width="24.5" bestFit="1" customWidth="1"/>
    <col min="19" max="19" width="33.3984375" bestFit="1" customWidth="1"/>
    <col min="20" max="20" width="33.3984375" customWidth="1"/>
    <col min="21" max="21" width="40.296875" bestFit="1" customWidth="1"/>
    <col min="22" max="22" width="40.296875" customWidth="1"/>
    <col min="23" max="23" width="25" customWidth="1"/>
    <col min="24" max="24" width="37.19921875" bestFit="1" customWidth="1"/>
    <col min="25" max="25" width="23.19921875" bestFit="1" customWidth="1"/>
    <col min="26" max="26" width="24.8984375" bestFit="1" customWidth="1"/>
    <col min="27" max="32" width="24.3984375" bestFit="1" customWidth="1"/>
    <col min="33" max="33" width="24.59765625" bestFit="1" customWidth="1"/>
    <col min="34" max="34" width="22" bestFit="1" customWidth="1"/>
    <col min="35" max="35" width="19.19921875" bestFit="1" customWidth="1"/>
    <col min="36" max="36" width="24.09765625" bestFit="1" customWidth="1"/>
    <col min="37" max="39" width="24.8984375" bestFit="1" customWidth="1"/>
    <col min="40" max="40" width="22.5" bestFit="1" customWidth="1"/>
    <col min="41" max="41" width="24.19921875" bestFit="1" customWidth="1"/>
    <col min="42" max="42" width="24.69921875" bestFit="1" customWidth="1"/>
    <col min="43" max="43" width="24.5" bestFit="1" customWidth="1"/>
    <col min="44" max="1002" width="25" customWidth="1"/>
  </cols>
  <sheetData>
    <row r="1" spans="1:43" ht="86.4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30" t="s">
        <v>179</v>
      </c>
      <c r="U1" s="1" t="s">
        <v>19</v>
      </c>
      <c r="V1" s="30" t="s">
        <v>180</v>
      </c>
      <c r="W1" s="1" t="s">
        <v>20</v>
      </c>
      <c r="X1" s="1" t="s">
        <v>21</v>
      </c>
      <c r="Y1" s="1" t="s">
        <v>22</v>
      </c>
      <c r="Z1" s="1" t="s">
        <v>23</v>
      </c>
      <c r="AA1" s="1" t="s">
        <v>24</v>
      </c>
      <c r="AB1" s="1" t="s">
        <v>25</v>
      </c>
      <c r="AC1" s="1" t="s">
        <v>26</v>
      </c>
      <c r="AD1" s="1" t="s">
        <v>27</v>
      </c>
      <c r="AE1" s="1" t="s">
        <v>28</v>
      </c>
      <c r="AF1" s="1" t="s">
        <v>29</v>
      </c>
      <c r="AG1" s="1" t="s">
        <v>30</v>
      </c>
      <c r="AH1" s="1" t="s">
        <v>31</v>
      </c>
      <c r="AI1" s="1" t="s">
        <v>32</v>
      </c>
      <c r="AJ1" s="1" t="s">
        <v>33</v>
      </c>
      <c r="AK1" s="1" t="s">
        <v>34</v>
      </c>
      <c r="AL1" s="1" t="s">
        <v>35</v>
      </c>
      <c r="AM1" s="1" t="s">
        <v>36</v>
      </c>
      <c r="AN1" s="1" t="s">
        <v>37</v>
      </c>
      <c r="AO1" s="1" t="s">
        <v>38</v>
      </c>
      <c r="AP1" s="1" t="s">
        <v>39</v>
      </c>
      <c r="AQ1" s="1" t="s">
        <v>40</v>
      </c>
    </row>
    <row r="2" spans="1:43" ht="62.4" x14ac:dyDescent="0.3">
      <c r="A2" t="s">
        <v>43</v>
      </c>
      <c r="B2" t="s">
        <v>44</v>
      </c>
      <c r="C2" t="s">
        <v>45</v>
      </c>
      <c r="D2" t="s">
        <v>46</v>
      </c>
      <c r="E2" t="s">
        <v>47</v>
      </c>
      <c r="F2" t="s">
        <v>48</v>
      </c>
      <c r="G2" t="s">
        <v>49</v>
      </c>
      <c r="H2" t="s">
        <v>50</v>
      </c>
      <c r="I2" t="s">
        <v>50</v>
      </c>
      <c r="J2" t="s">
        <v>49</v>
      </c>
      <c r="K2" t="s">
        <v>51</v>
      </c>
      <c r="L2" t="s">
        <v>50</v>
      </c>
      <c r="M2" t="s">
        <v>52</v>
      </c>
      <c r="N2" t="s">
        <v>49</v>
      </c>
      <c r="O2" t="s">
        <v>49</v>
      </c>
      <c r="P2" t="s">
        <v>50</v>
      </c>
      <c r="Q2" t="s">
        <v>50</v>
      </c>
      <c r="R2" t="s">
        <v>51</v>
      </c>
      <c r="S2" s="2" t="s">
        <v>53</v>
      </c>
      <c r="T2" s="2"/>
      <c r="U2" s="2" t="s">
        <v>54</v>
      </c>
      <c r="V2" s="2" t="s">
        <v>185</v>
      </c>
      <c r="W2" s="2" t="s">
        <v>55</v>
      </c>
      <c r="X2" t="s">
        <v>56</v>
      </c>
      <c r="Y2" s="3" t="s">
        <v>128</v>
      </c>
      <c r="Z2" t="s">
        <v>57</v>
      </c>
      <c r="AA2" t="s">
        <v>58</v>
      </c>
      <c r="AB2" t="s">
        <v>59</v>
      </c>
      <c r="AC2" t="s">
        <v>59</v>
      </c>
      <c r="AD2" t="s">
        <v>57</v>
      </c>
      <c r="AE2" t="s">
        <v>58</v>
      </c>
      <c r="AF2" t="s">
        <v>58</v>
      </c>
      <c r="AH2">
        <v>5</v>
      </c>
      <c r="AI2">
        <v>3</v>
      </c>
      <c r="AJ2">
        <v>3</v>
      </c>
      <c r="AK2" t="s">
        <v>60</v>
      </c>
      <c r="AL2" s="3" t="s">
        <v>72</v>
      </c>
      <c r="AM2" t="s">
        <v>62</v>
      </c>
      <c r="AO2" t="s">
        <v>63</v>
      </c>
    </row>
    <row r="3" spans="1:43" ht="46.8" x14ac:dyDescent="0.3">
      <c r="A3" t="s">
        <v>64</v>
      </c>
      <c r="B3" t="s">
        <v>44</v>
      </c>
      <c r="C3" t="s">
        <v>45</v>
      </c>
      <c r="D3" t="s">
        <v>65</v>
      </c>
      <c r="E3" t="s">
        <v>66</v>
      </c>
      <c r="F3" t="s">
        <v>67</v>
      </c>
      <c r="G3" t="s">
        <v>49</v>
      </c>
      <c r="H3" t="s">
        <v>50</v>
      </c>
      <c r="I3" t="s">
        <v>49</v>
      </c>
      <c r="J3" t="s">
        <v>50</v>
      </c>
      <c r="K3" t="s">
        <v>49</v>
      </c>
      <c r="L3" t="s">
        <v>50</v>
      </c>
      <c r="M3" t="s">
        <v>49</v>
      </c>
      <c r="N3" t="s">
        <v>50</v>
      </c>
      <c r="O3" t="s">
        <v>49</v>
      </c>
      <c r="P3" t="s">
        <v>50</v>
      </c>
      <c r="Q3" t="s">
        <v>49</v>
      </c>
      <c r="R3" t="s">
        <v>50</v>
      </c>
      <c r="S3" s="2" t="s">
        <v>103</v>
      </c>
      <c r="T3" s="2" t="s">
        <v>183</v>
      </c>
      <c r="U3" t="s">
        <v>69</v>
      </c>
      <c r="V3" s="3" t="s">
        <v>186</v>
      </c>
      <c r="W3" s="2" t="s">
        <v>151</v>
      </c>
      <c r="X3" s="3" t="s">
        <v>119</v>
      </c>
      <c r="Y3" s="3" t="s">
        <v>129</v>
      </c>
      <c r="Z3" t="s">
        <v>71</v>
      </c>
      <c r="AA3" t="s">
        <v>59</v>
      </c>
      <c r="AB3" t="s">
        <v>59</v>
      </c>
      <c r="AC3" t="s">
        <v>57</v>
      </c>
      <c r="AD3" t="s">
        <v>57</v>
      </c>
      <c r="AE3" t="s">
        <v>57</v>
      </c>
      <c r="AF3" t="s">
        <v>58</v>
      </c>
      <c r="AH3">
        <v>4</v>
      </c>
      <c r="AI3">
        <v>5</v>
      </c>
      <c r="AJ3">
        <v>2</v>
      </c>
      <c r="AK3" t="s">
        <v>62</v>
      </c>
      <c r="AL3" t="s">
        <v>60</v>
      </c>
      <c r="AM3" s="3" t="s">
        <v>61</v>
      </c>
      <c r="AO3" t="s">
        <v>72</v>
      </c>
      <c r="AP3" t="s">
        <v>73</v>
      </c>
      <c r="AQ3" t="s">
        <v>74</v>
      </c>
    </row>
    <row r="4" spans="1:43" ht="46.8" x14ac:dyDescent="0.3">
      <c r="A4" t="s">
        <v>64</v>
      </c>
      <c r="B4" t="s">
        <v>44</v>
      </c>
      <c r="C4" t="s">
        <v>45</v>
      </c>
      <c r="D4" s="3" t="s">
        <v>78</v>
      </c>
      <c r="E4" s="3" t="s">
        <v>80</v>
      </c>
      <c r="F4" s="3" t="s">
        <v>82</v>
      </c>
      <c r="G4" t="s">
        <v>49</v>
      </c>
      <c r="H4" t="s">
        <v>50</v>
      </c>
      <c r="I4" t="s">
        <v>49</v>
      </c>
      <c r="J4" t="s">
        <v>50</v>
      </c>
      <c r="K4" t="s">
        <v>49</v>
      </c>
      <c r="L4" t="s">
        <v>50</v>
      </c>
      <c r="M4" t="s">
        <v>49</v>
      </c>
      <c r="N4" t="s">
        <v>50</v>
      </c>
      <c r="O4" t="s">
        <v>49</v>
      </c>
      <c r="P4" t="s">
        <v>50</v>
      </c>
      <c r="Q4" t="s">
        <v>49</v>
      </c>
      <c r="R4" t="s">
        <v>50</v>
      </c>
      <c r="S4" s="2" t="s">
        <v>103</v>
      </c>
      <c r="T4" s="2"/>
      <c r="U4" t="s">
        <v>69</v>
      </c>
      <c r="W4" t="s">
        <v>70</v>
      </c>
      <c r="X4" s="3" t="s">
        <v>117</v>
      </c>
      <c r="Y4" s="3" t="s">
        <v>129</v>
      </c>
      <c r="Z4" t="s">
        <v>71</v>
      </c>
      <c r="AA4" t="s">
        <v>59</v>
      </c>
      <c r="AB4" t="s">
        <v>59</v>
      </c>
      <c r="AC4" t="s">
        <v>57</v>
      </c>
      <c r="AD4" t="s">
        <v>57</v>
      </c>
      <c r="AE4" t="s">
        <v>57</v>
      </c>
      <c r="AF4" t="s">
        <v>58</v>
      </c>
      <c r="AH4">
        <v>4</v>
      </c>
      <c r="AI4">
        <v>5</v>
      </c>
      <c r="AJ4">
        <v>2</v>
      </c>
      <c r="AK4" t="s">
        <v>62</v>
      </c>
      <c r="AL4" t="s">
        <v>60</v>
      </c>
      <c r="AM4" s="3" t="s">
        <v>61</v>
      </c>
      <c r="AO4" t="s">
        <v>72</v>
      </c>
      <c r="AP4" t="s">
        <v>73</v>
      </c>
      <c r="AQ4" t="s">
        <v>74</v>
      </c>
    </row>
    <row r="5" spans="1:43" ht="62.4" x14ac:dyDescent="0.3">
      <c r="A5" t="s">
        <v>43</v>
      </c>
      <c r="B5" t="s">
        <v>44</v>
      </c>
      <c r="C5" t="s">
        <v>45</v>
      </c>
      <c r="D5" t="s">
        <v>65</v>
      </c>
      <c r="E5" s="3" t="s">
        <v>66</v>
      </c>
      <c r="F5" t="s">
        <v>48</v>
      </c>
      <c r="G5" t="s">
        <v>49</v>
      </c>
      <c r="H5" t="s">
        <v>50</v>
      </c>
      <c r="I5" t="s">
        <v>50</v>
      </c>
      <c r="J5" t="s">
        <v>49</v>
      </c>
      <c r="K5" t="s">
        <v>51</v>
      </c>
      <c r="L5" t="s">
        <v>50</v>
      </c>
      <c r="M5" t="s">
        <v>52</v>
      </c>
      <c r="N5" t="s">
        <v>49</v>
      </c>
      <c r="O5" t="s">
        <v>49</v>
      </c>
      <c r="P5" t="s">
        <v>50</v>
      </c>
      <c r="Q5" t="s">
        <v>50</v>
      </c>
      <c r="R5" t="s">
        <v>51</v>
      </c>
      <c r="S5" s="2" t="s">
        <v>53</v>
      </c>
      <c r="T5" s="2"/>
      <c r="U5" s="2" t="s">
        <v>54</v>
      </c>
      <c r="V5" s="2"/>
      <c r="W5" s="2" t="s">
        <v>55</v>
      </c>
      <c r="X5" s="3" t="s">
        <v>119</v>
      </c>
      <c r="Y5" s="3" t="s">
        <v>128</v>
      </c>
      <c r="Z5" t="s">
        <v>57</v>
      </c>
      <c r="AA5" t="s">
        <v>58</v>
      </c>
      <c r="AB5" t="s">
        <v>59</v>
      </c>
      <c r="AC5" t="s">
        <v>59</v>
      </c>
      <c r="AD5" t="s">
        <v>57</v>
      </c>
      <c r="AE5" t="s">
        <v>58</v>
      </c>
      <c r="AF5" t="s">
        <v>58</v>
      </c>
      <c r="AH5">
        <v>5</v>
      </c>
      <c r="AI5">
        <v>3</v>
      </c>
      <c r="AJ5">
        <v>3</v>
      </c>
      <c r="AK5" t="s">
        <v>60</v>
      </c>
      <c r="AL5" s="3" t="s">
        <v>72</v>
      </c>
      <c r="AM5" t="s">
        <v>62</v>
      </c>
      <c r="AO5" t="s">
        <v>63</v>
      </c>
    </row>
    <row r="6" spans="1:43" ht="46.8" x14ac:dyDescent="0.3">
      <c r="A6" t="s">
        <v>64</v>
      </c>
      <c r="B6" t="s">
        <v>44</v>
      </c>
      <c r="C6" t="s">
        <v>45</v>
      </c>
      <c r="D6" t="s">
        <v>65</v>
      </c>
      <c r="E6" t="s">
        <v>66</v>
      </c>
      <c r="F6" t="s">
        <v>67</v>
      </c>
      <c r="G6" t="s">
        <v>49</v>
      </c>
      <c r="H6" t="s">
        <v>49</v>
      </c>
      <c r="I6" s="3" t="s">
        <v>50</v>
      </c>
      <c r="J6" t="s">
        <v>50</v>
      </c>
      <c r="K6" t="s">
        <v>49</v>
      </c>
      <c r="L6" t="s">
        <v>50</v>
      </c>
      <c r="M6" t="s">
        <v>49</v>
      </c>
      <c r="N6" t="s">
        <v>50</v>
      </c>
      <c r="O6" t="s">
        <v>50</v>
      </c>
      <c r="P6" t="s">
        <v>50</v>
      </c>
      <c r="Q6" t="s">
        <v>49</v>
      </c>
      <c r="R6" t="s">
        <v>50</v>
      </c>
      <c r="S6" s="2" t="s">
        <v>103</v>
      </c>
      <c r="T6" s="2"/>
      <c r="U6" t="s">
        <v>69</v>
      </c>
      <c r="V6" s="3" t="s">
        <v>187</v>
      </c>
      <c r="W6" t="s">
        <v>70</v>
      </c>
      <c r="X6" t="s">
        <v>56</v>
      </c>
      <c r="Y6" s="3" t="s">
        <v>129</v>
      </c>
      <c r="Z6" t="s">
        <v>71</v>
      </c>
      <c r="AA6" t="s">
        <v>59</v>
      </c>
      <c r="AB6" t="s">
        <v>59</v>
      </c>
      <c r="AC6" t="s">
        <v>57</v>
      </c>
      <c r="AD6" t="s">
        <v>57</v>
      </c>
      <c r="AE6" t="s">
        <v>57</v>
      </c>
      <c r="AF6" t="s">
        <v>58</v>
      </c>
      <c r="AH6">
        <v>4</v>
      </c>
      <c r="AI6">
        <v>5</v>
      </c>
      <c r="AJ6">
        <v>2</v>
      </c>
      <c r="AK6" t="s">
        <v>62</v>
      </c>
      <c r="AL6" t="s">
        <v>60</v>
      </c>
      <c r="AM6" s="3" t="s">
        <v>61</v>
      </c>
      <c r="AO6" t="s">
        <v>72</v>
      </c>
      <c r="AP6" t="s">
        <v>73</v>
      </c>
      <c r="AQ6" t="s">
        <v>74</v>
      </c>
    </row>
    <row r="7" spans="1:43" ht="46.8" x14ac:dyDescent="0.3">
      <c r="A7" t="s">
        <v>64</v>
      </c>
      <c r="B7" t="s">
        <v>44</v>
      </c>
      <c r="C7" t="s">
        <v>45</v>
      </c>
      <c r="D7" s="3" t="s">
        <v>77</v>
      </c>
      <c r="E7" s="3" t="s">
        <v>80</v>
      </c>
      <c r="F7" s="3" t="s">
        <v>48</v>
      </c>
      <c r="G7" t="s">
        <v>49</v>
      </c>
      <c r="H7" t="s">
        <v>49</v>
      </c>
      <c r="I7" s="3" t="s">
        <v>50</v>
      </c>
      <c r="J7" t="s">
        <v>51</v>
      </c>
      <c r="K7" t="s">
        <v>49</v>
      </c>
      <c r="L7" t="s">
        <v>50</v>
      </c>
      <c r="M7" t="s">
        <v>49</v>
      </c>
      <c r="N7" t="s">
        <v>52</v>
      </c>
      <c r="O7" t="s">
        <v>50</v>
      </c>
      <c r="P7" t="s">
        <v>50</v>
      </c>
      <c r="Q7" t="s">
        <v>49</v>
      </c>
      <c r="R7" t="s">
        <v>50</v>
      </c>
      <c r="S7" s="2" t="s">
        <v>103</v>
      </c>
      <c r="T7" s="2"/>
      <c r="U7" t="s">
        <v>69</v>
      </c>
      <c r="W7" t="s">
        <v>70</v>
      </c>
      <c r="X7" t="s">
        <v>56</v>
      </c>
      <c r="Y7" s="3" t="s">
        <v>129</v>
      </c>
      <c r="Z7" t="s">
        <v>71</v>
      </c>
      <c r="AA7" t="s">
        <v>59</v>
      </c>
      <c r="AB7" t="s">
        <v>59</v>
      </c>
      <c r="AC7" t="s">
        <v>57</v>
      </c>
      <c r="AD7" t="s">
        <v>57</v>
      </c>
      <c r="AE7" t="s">
        <v>57</v>
      </c>
      <c r="AF7" t="s">
        <v>58</v>
      </c>
      <c r="AH7">
        <v>4</v>
      </c>
      <c r="AI7">
        <v>5</v>
      </c>
      <c r="AJ7">
        <v>2</v>
      </c>
      <c r="AK7" t="s">
        <v>62</v>
      </c>
      <c r="AL7" t="s">
        <v>60</v>
      </c>
      <c r="AM7" s="3" t="s">
        <v>61</v>
      </c>
      <c r="AN7" s="3" t="s">
        <v>171</v>
      </c>
      <c r="AO7" t="s">
        <v>72</v>
      </c>
      <c r="AP7" t="s">
        <v>73</v>
      </c>
      <c r="AQ7" t="s">
        <v>74</v>
      </c>
    </row>
    <row r="8" spans="1:43" ht="46.8" x14ac:dyDescent="0.3">
      <c r="A8" t="s">
        <v>64</v>
      </c>
      <c r="B8" t="s">
        <v>44</v>
      </c>
      <c r="C8" t="s">
        <v>45</v>
      </c>
      <c r="D8" s="3" t="s">
        <v>77</v>
      </c>
      <c r="E8" t="s">
        <v>47</v>
      </c>
      <c r="F8" s="3" t="s">
        <v>81</v>
      </c>
      <c r="G8" s="3" t="s">
        <v>50</v>
      </c>
      <c r="H8" t="s">
        <v>50</v>
      </c>
      <c r="I8" t="s">
        <v>49</v>
      </c>
      <c r="J8" t="s">
        <v>51</v>
      </c>
      <c r="K8" t="s">
        <v>49</v>
      </c>
      <c r="L8" t="s">
        <v>50</v>
      </c>
      <c r="M8" t="s">
        <v>49</v>
      </c>
      <c r="N8" t="s">
        <v>50</v>
      </c>
      <c r="O8" t="s">
        <v>49</v>
      </c>
      <c r="P8" t="s">
        <v>50</v>
      </c>
      <c r="Q8" t="s">
        <v>49</v>
      </c>
      <c r="R8" t="s">
        <v>50</v>
      </c>
      <c r="S8" s="2" t="s">
        <v>103</v>
      </c>
      <c r="T8" s="2"/>
      <c r="U8" t="s">
        <v>69</v>
      </c>
      <c r="W8" t="s">
        <v>70</v>
      </c>
      <c r="X8" t="s">
        <v>56</v>
      </c>
      <c r="Y8" s="3"/>
      <c r="Z8" t="s">
        <v>71</v>
      </c>
      <c r="AA8" t="s">
        <v>59</v>
      </c>
      <c r="AB8" t="s">
        <v>59</v>
      </c>
      <c r="AC8" t="s">
        <v>57</v>
      </c>
      <c r="AD8" t="s">
        <v>57</v>
      </c>
      <c r="AE8" t="s">
        <v>57</v>
      </c>
      <c r="AF8" t="s">
        <v>58</v>
      </c>
      <c r="AH8">
        <v>4</v>
      </c>
      <c r="AI8">
        <v>5</v>
      </c>
      <c r="AJ8">
        <v>2</v>
      </c>
      <c r="AK8" t="s">
        <v>62</v>
      </c>
      <c r="AL8" t="s">
        <v>60</v>
      </c>
      <c r="AM8" s="3" t="s">
        <v>61</v>
      </c>
      <c r="AN8" s="3" t="s">
        <v>172</v>
      </c>
      <c r="AO8" t="s">
        <v>72</v>
      </c>
      <c r="AP8" s="3" t="s">
        <v>170</v>
      </c>
      <c r="AQ8" t="s">
        <v>74</v>
      </c>
    </row>
    <row r="9" spans="1:43" ht="46.8" x14ac:dyDescent="0.3">
      <c r="A9" t="s">
        <v>64</v>
      </c>
      <c r="B9" t="s">
        <v>44</v>
      </c>
      <c r="C9" t="s">
        <v>45</v>
      </c>
      <c r="D9" t="s">
        <v>65</v>
      </c>
      <c r="E9" t="s">
        <v>66</v>
      </c>
      <c r="F9" t="s">
        <v>67</v>
      </c>
      <c r="G9" s="3" t="s">
        <v>50</v>
      </c>
      <c r="H9" t="s">
        <v>50</v>
      </c>
      <c r="I9" t="s">
        <v>49</v>
      </c>
      <c r="J9" t="s">
        <v>50</v>
      </c>
      <c r="K9" t="s">
        <v>51</v>
      </c>
      <c r="L9" t="s">
        <v>51</v>
      </c>
      <c r="M9" t="s">
        <v>49</v>
      </c>
      <c r="N9" t="s">
        <v>52</v>
      </c>
      <c r="O9" t="s">
        <v>49</v>
      </c>
      <c r="P9" t="s">
        <v>49</v>
      </c>
      <c r="Q9" t="s">
        <v>49</v>
      </c>
      <c r="R9" t="s">
        <v>50</v>
      </c>
      <c r="S9" s="2" t="s">
        <v>103</v>
      </c>
      <c r="T9" s="2"/>
      <c r="U9" t="s">
        <v>69</v>
      </c>
      <c r="W9" t="s">
        <v>70</v>
      </c>
      <c r="X9" t="s">
        <v>56</v>
      </c>
      <c r="Y9" s="3"/>
      <c r="Z9" t="s">
        <v>71</v>
      </c>
      <c r="AA9" t="s">
        <v>59</v>
      </c>
      <c r="AB9" t="s">
        <v>59</v>
      </c>
      <c r="AC9" t="s">
        <v>57</v>
      </c>
      <c r="AD9" t="s">
        <v>57</v>
      </c>
      <c r="AE9" t="s">
        <v>57</v>
      </c>
      <c r="AF9" t="s">
        <v>58</v>
      </c>
      <c r="AG9" s="3" t="s">
        <v>174</v>
      </c>
      <c r="AH9">
        <v>4</v>
      </c>
      <c r="AI9">
        <v>5</v>
      </c>
      <c r="AJ9">
        <v>2</v>
      </c>
      <c r="AK9" t="s">
        <v>62</v>
      </c>
      <c r="AL9" t="s">
        <v>60</v>
      </c>
      <c r="AM9" s="3" t="s">
        <v>61</v>
      </c>
      <c r="AN9" s="3" t="s">
        <v>173</v>
      </c>
      <c r="AO9" t="s">
        <v>72</v>
      </c>
      <c r="AP9" t="s">
        <v>73</v>
      </c>
      <c r="AQ9" t="s">
        <v>74</v>
      </c>
    </row>
    <row r="10" spans="1:43" ht="46.8" x14ac:dyDescent="0.3">
      <c r="A10" t="s">
        <v>64</v>
      </c>
      <c r="B10" t="s">
        <v>44</v>
      </c>
      <c r="C10" t="s">
        <v>45</v>
      </c>
      <c r="D10" s="3" t="s">
        <v>77</v>
      </c>
      <c r="E10" s="3" t="s">
        <v>80</v>
      </c>
      <c r="F10" s="3" t="s">
        <v>48</v>
      </c>
      <c r="G10" t="s">
        <v>49</v>
      </c>
      <c r="H10" t="s">
        <v>50</v>
      </c>
      <c r="I10" t="s">
        <v>51</v>
      </c>
      <c r="J10" t="s">
        <v>50</v>
      </c>
      <c r="K10" t="s">
        <v>51</v>
      </c>
      <c r="L10" t="s">
        <v>51</v>
      </c>
      <c r="M10" t="s">
        <v>49</v>
      </c>
      <c r="N10" t="s">
        <v>50</v>
      </c>
      <c r="O10" t="s">
        <v>49</v>
      </c>
      <c r="P10" t="s">
        <v>49</v>
      </c>
      <c r="Q10" t="s">
        <v>49</v>
      </c>
      <c r="R10" t="s">
        <v>50</v>
      </c>
      <c r="S10" s="2" t="s">
        <v>103</v>
      </c>
      <c r="T10" s="2"/>
      <c r="U10" t="s">
        <v>69</v>
      </c>
      <c r="W10" t="s">
        <v>70</v>
      </c>
      <c r="X10" t="s">
        <v>56</v>
      </c>
      <c r="Y10" s="3"/>
      <c r="Z10" t="s">
        <v>71</v>
      </c>
      <c r="AA10" t="s">
        <v>59</v>
      </c>
      <c r="AB10" t="s">
        <v>59</v>
      </c>
      <c r="AC10" t="s">
        <v>57</v>
      </c>
      <c r="AD10" t="s">
        <v>57</v>
      </c>
      <c r="AE10" t="s">
        <v>57</v>
      </c>
      <c r="AF10" t="s">
        <v>58</v>
      </c>
      <c r="AG10" s="3" t="s">
        <v>175</v>
      </c>
      <c r="AH10">
        <v>4</v>
      </c>
      <c r="AI10">
        <v>5</v>
      </c>
      <c r="AJ10">
        <v>2</v>
      </c>
      <c r="AK10" t="s">
        <v>62</v>
      </c>
      <c r="AL10" t="s">
        <v>60</v>
      </c>
      <c r="AM10" s="3" t="s">
        <v>61</v>
      </c>
      <c r="AO10" t="s">
        <v>72</v>
      </c>
      <c r="AP10" t="s">
        <v>73</v>
      </c>
      <c r="AQ10" s="3" t="s">
        <v>169</v>
      </c>
    </row>
    <row r="11" spans="1:43" ht="46.8" x14ac:dyDescent="0.3">
      <c r="A11" t="s">
        <v>64</v>
      </c>
      <c r="B11" t="s">
        <v>44</v>
      </c>
      <c r="C11" t="s">
        <v>45</v>
      </c>
      <c r="D11" s="3" t="s">
        <v>46</v>
      </c>
      <c r="E11" s="3" t="s">
        <v>80</v>
      </c>
      <c r="F11" s="3" t="s">
        <v>81</v>
      </c>
      <c r="G11" t="s">
        <v>49</v>
      </c>
      <c r="H11" t="s">
        <v>50</v>
      </c>
      <c r="I11" t="s">
        <v>51</v>
      </c>
      <c r="J11" t="s">
        <v>50</v>
      </c>
      <c r="K11" t="s">
        <v>51</v>
      </c>
      <c r="L11" s="3" t="s">
        <v>49</v>
      </c>
      <c r="M11" t="s">
        <v>49</v>
      </c>
      <c r="N11" t="s">
        <v>50</v>
      </c>
      <c r="O11" t="s">
        <v>49</v>
      </c>
      <c r="P11" t="s">
        <v>49</v>
      </c>
      <c r="Q11" t="s">
        <v>49</v>
      </c>
      <c r="R11" t="s">
        <v>50</v>
      </c>
      <c r="S11" s="2" t="s">
        <v>103</v>
      </c>
      <c r="T11" s="2"/>
      <c r="U11" t="s">
        <v>69</v>
      </c>
      <c r="W11" t="s">
        <v>70</v>
      </c>
      <c r="X11" t="s">
        <v>56</v>
      </c>
      <c r="Y11" s="3"/>
      <c r="Z11" t="s">
        <v>71</v>
      </c>
      <c r="AA11" t="s">
        <v>59</v>
      </c>
      <c r="AB11" t="s">
        <v>59</v>
      </c>
      <c r="AC11" t="s">
        <v>57</v>
      </c>
      <c r="AD11" t="s">
        <v>57</v>
      </c>
      <c r="AE11" t="s">
        <v>57</v>
      </c>
      <c r="AF11" t="s">
        <v>58</v>
      </c>
      <c r="AG11" s="3" t="s">
        <v>176</v>
      </c>
      <c r="AH11">
        <v>4</v>
      </c>
      <c r="AI11">
        <v>5</v>
      </c>
      <c r="AJ11">
        <v>2</v>
      </c>
      <c r="AK11" t="s">
        <v>62</v>
      </c>
      <c r="AL11" t="s">
        <v>60</v>
      </c>
      <c r="AM11" s="3" t="s">
        <v>61</v>
      </c>
      <c r="AO11" t="s">
        <v>72</v>
      </c>
      <c r="AP11" t="s">
        <v>73</v>
      </c>
      <c r="AQ11" s="3" t="s">
        <v>168</v>
      </c>
    </row>
    <row r="12" spans="1:43" ht="46.8" x14ac:dyDescent="0.3">
      <c r="A12" t="s">
        <v>64</v>
      </c>
      <c r="B12" t="s">
        <v>44</v>
      </c>
      <c r="C12" t="s">
        <v>45</v>
      </c>
      <c r="D12" s="3" t="s">
        <v>78</v>
      </c>
      <c r="E12" s="3" t="s">
        <v>80</v>
      </c>
      <c r="F12" s="3" t="s">
        <v>82</v>
      </c>
      <c r="G12" t="s">
        <v>51</v>
      </c>
      <c r="H12" t="s">
        <v>50</v>
      </c>
      <c r="I12" t="s">
        <v>51</v>
      </c>
      <c r="J12" t="s">
        <v>50</v>
      </c>
      <c r="K12" t="s">
        <v>49</v>
      </c>
      <c r="L12" t="s">
        <v>50</v>
      </c>
      <c r="M12" t="s">
        <v>49</v>
      </c>
      <c r="N12" t="s">
        <v>50</v>
      </c>
      <c r="O12" t="s">
        <v>49</v>
      </c>
      <c r="P12" t="s">
        <v>50</v>
      </c>
      <c r="Q12" t="s">
        <v>49</v>
      </c>
      <c r="R12" t="s">
        <v>50</v>
      </c>
      <c r="S12" s="2" t="s">
        <v>103</v>
      </c>
      <c r="T12" s="2"/>
      <c r="U12" t="s">
        <v>69</v>
      </c>
      <c r="W12" t="s">
        <v>70</v>
      </c>
      <c r="X12" t="s">
        <v>56</v>
      </c>
      <c r="Y12" s="3" t="s">
        <v>129</v>
      </c>
      <c r="Z12" t="s">
        <v>71</v>
      </c>
      <c r="AA12" t="s">
        <v>59</v>
      </c>
      <c r="AB12" t="s">
        <v>59</v>
      </c>
      <c r="AC12" t="s">
        <v>57</v>
      </c>
      <c r="AD12" t="s">
        <v>57</v>
      </c>
      <c r="AE12" t="s">
        <v>57</v>
      </c>
      <c r="AF12" t="s">
        <v>58</v>
      </c>
      <c r="AH12">
        <v>4</v>
      </c>
      <c r="AI12">
        <v>5</v>
      </c>
      <c r="AJ12">
        <v>2</v>
      </c>
      <c r="AK12" t="s">
        <v>62</v>
      </c>
      <c r="AL12" t="s">
        <v>60</v>
      </c>
      <c r="AM12" s="3" t="s">
        <v>61</v>
      </c>
      <c r="AO12" t="s">
        <v>72</v>
      </c>
      <c r="AP12" t="s">
        <v>73</v>
      </c>
      <c r="AQ12" t="s">
        <v>74</v>
      </c>
    </row>
    <row r="13" spans="1:43" ht="62.4" x14ac:dyDescent="0.3">
      <c r="A13" t="s">
        <v>43</v>
      </c>
      <c r="B13" t="s">
        <v>44</v>
      </c>
      <c r="C13" t="s">
        <v>45</v>
      </c>
      <c r="D13" t="s">
        <v>65</v>
      </c>
      <c r="E13" s="3" t="s">
        <v>66</v>
      </c>
      <c r="F13" t="s">
        <v>48</v>
      </c>
      <c r="G13" t="s">
        <v>51</v>
      </c>
      <c r="H13" t="s">
        <v>50</v>
      </c>
      <c r="I13" t="s">
        <v>50</v>
      </c>
      <c r="J13" t="s">
        <v>49</v>
      </c>
      <c r="K13" t="s">
        <v>51</v>
      </c>
      <c r="L13" t="s">
        <v>50</v>
      </c>
      <c r="M13" t="s">
        <v>52</v>
      </c>
      <c r="N13" t="s">
        <v>49</v>
      </c>
      <c r="O13" t="s">
        <v>49</v>
      </c>
      <c r="P13" t="s">
        <v>50</v>
      </c>
      <c r="Q13" t="s">
        <v>50</v>
      </c>
      <c r="R13" t="s">
        <v>51</v>
      </c>
      <c r="S13" s="2" t="s">
        <v>53</v>
      </c>
      <c r="T13" s="2"/>
      <c r="U13" s="2" t="s">
        <v>54</v>
      </c>
      <c r="V13" s="2"/>
      <c r="W13" s="2" t="s">
        <v>55</v>
      </c>
      <c r="X13" t="s">
        <v>56</v>
      </c>
      <c r="Y13" s="3" t="s">
        <v>128</v>
      </c>
      <c r="Z13" t="s">
        <v>57</v>
      </c>
      <c r="AA13" t="s">
        <v>58</v>
      </c>
      <c r="AB13" t="s">
        <v>59</v>
      </c>
      <c r="AC13" t="s">
        <v>59</v>
      </c>
      <c r="AD13" t="s">
        <v>57</v>
      </c>
      <c r="AE13" t="s">
        <v>58</v>
      </c>
      <c r="AF13" t="s">
        <v>58</v>
      </c>
      <c r="AH13">
        <v>5</v>
      </c>
      <c r="AI13">
        <v>3</v>
      </c>
      <c r="AJ13">
        <v>3</v>
      </c>
      <c r="AK13" t="s">
        <v>60</v>
      </c>
      <c r="AL13" s="3" t="s">
        <v>72</v>
      </c>
      <c r="AM13" t="s">
        <v>62</v>
      </c>
      <c r="AO13" t="s">
        <v>63</v>
      </c>
      <c r="AP13" s="3" t="s">
        <v>167</v>
      </c>
    </row>
    <row r="14" spans="1:43" ht="46.8" x14ac:dyDescent="0.3">
      <c r="A14" t="s">
        <v>64</v>
      </c>
      <c r="B14" t="s">
        <v>44</v>
      </c>
      <c r="C14" t="s">
        <v>45</v>
      </c>
      <c r="D14" s="3" t="s">
        <v>76</v>
      </c>
      <c r="E14" t="s">
        <v>66</v>
      </c>
      <c r="F14" t="s">
        <v>67</v>
      </c>
      <c r="G14" t="s">
        <v>51</v>
      </c>
      <c r="H14" t="s">
        <v>50</v>
      </c>
      <c r="I14" t="s">
        <v>49</v>
      </c>
      <c r="J14" t="s">
        <v>50</v>
      </c>
      <c r="K14" t="s">
        <v>49</v>
      </c>
      <c r="L14" t="s">
        <v>50</v>
      </c>
      <c r="M14" t="s">
        <v>49</v>
      </c>
      <c r="N14" t="s">
        <v>50</v>
      </c>
      <c r="O14" t="s">
        <v>52</v>
      </c>
      <c r="P14" t="s">
        <v>50</v>
      </c>
      <c r="Q14" t="s">
        <v>49</v>
      </c>
      <c r="R14" t="s">
        <v>50</v>
      </c>
      <c r="S14" s="2" t="s">
        <v>103</v>
      </c>
      <c r="T14" s="2"/>
      <c r="U14" t="s">
        <v>69</v>
      </c>
      <c r="W14" t="s">
        <v>70</v>
      </c>
      <c r="X14" t="s">
        <v>56</v>
      </c>
      <c r="Y14" s="3"/>
      <c r="Z14" t="s">
        <v>71</v>
      </c>
      <c r="AA14" t="s">
        <v>59</v>
      </c>
      <c r="AB14" t="s">
        <v>59</v>
      </c>
      <c r="AC14" t="s">
        <v>57</v>
      </c>
      <c r="AD14" t="s">
        <v>57</v>
      </c>
      <c r="AE14" t="s">
        <v>57</v>
      </c>
      <c r="AF14" t="s">
        <v>58</v>
      </c>
      <c r="AH14">
        <v>4</v>
      </c>
      <c r="AI14">
        <v>5</v>
      </c>
      <c r="AJ14">
        <v>2</v>
      </c>
      <c r="AK14" t="s">
        <v>62</v>
      </c>
      <c r="AL14" t="s">
        <v>60</v>
      </c>
      <c r="AM14" s="3" t="s">
        <v>61</v>
      </c>
      <c r="AO14" t="s">
        <v>72</v>
      </c>
      <c r="AP14" t="s">
        <v>73</v>
      </c>
      <c r="AQ14" t="s">
        <v>74</v>
      </c>
    </row>
    <row r="15" spans="1:43" ht="46.8" x14ac:dyDescent="0.3">
      <c r="A15" t="s">
        <v>64</v>
      </c>
      <c r="B15" t="s">
        <v>44</v>
      </c>
      <c r="C15" t="s">
        <v>45</v>
      </c>
      <c r="D15" s="3" t="s">
        <v>46</v>
      </c>
      <c r="E15" s="3" t="s">
        <v>80</v>
      </c>
      <c r="F15" s="3" t="s">
        <v>81</v>
      </c>
      <c r="G15" t="s">
        <v>49</v>
      </c>
      <c r="H15" t="s">
        <v>50</v>
      </c>
      <c r="I15" t="s">
        <v>49</v>
      </c>
      <c r="J15" t="s">
        <v>50</v>
      </c>
      <c r="K15" t="s">
        <v>49</v>
      </c>
      <c r="L15" t="s">
        <v>50</v>
      </c>
      <c r="M15" t="s">
        <v>49</v>
      </c>
      <c r="N15" t="s">
        <v>50</v>
      </c>
      <c r="O15" t="s">
        <v>52</v>
      </c>
      <c r="P15" t="s">
        <v>50</v>
      </c>
      <c r="Q15" t="s">
        <v>49</v>
      </c>
      <c r="R15" t="s">
        <v>50</v>
      </c>
      <c r="S15" s="2" t="s">
        <v>103</v>
      </c>
      <c r="T15" s="2"/>
      <c r="U15" t="s">
        <v>69</v>
      </c>
      <c r="W15" t="s">
        <v>70</v>
      </c>
      <c r="X15" t="s">
        <v>56</v>
      </c>
      <c r="Y15" s="3"/>
      <c r="Z15" t="s">
        <v>71</v>
      </c>
      <c r="AA15" t="s">
        <v>59</v>
      </c>
      <c r="AB15" t="s">
        <v>59</v>
      </c>
      <c r="AC15" t="s">
        <v>57</v>
      </c>
      <c r="AD15" t="s">
        <v>57</v>
      </c>
      <c r="AE15" t="s">
        <v>57</v>
      </c>
      <c r="AF15" t="s">
        <v>58</v>
      </c>
      <c r="AH15">
        <v>4</v>
      </c>
      <c r="AI15">
        <v>5</v>
      </c>
      <c r="AJ15">
        <v>2</v>
      </c>
      <c r="AK15" t="s">
        <v>62</v>
      </c>
      <c r="AL15" t="s">
        <v>60</v>
      </c>
      <c r="AM15" s="3" t="s">
        <v>61</v>
      </c>
      <c r="AO15" t="s">
        <v>72</v>
      </c>
      <c r="AP15" t="s">
        <v>73</v>
      </c>
      <c r="AQ15" t="s">
        <v>74</v>
      </c>
    </row>
    <row r="16" spans="1:43" ht="46.8" x14ac:dyDescent="0.3">
      <c r="A16" t="s">
        <v>64</v>
      </c>
      <c r="B16" t="s">
        <v>44</v>
      </c>
      <c r="C16" t="s">
        <v>45</v>
      </c>
      <c r="D16" t="s">
        <v>65</v>
      </c>
      <c r="E16" t="s">
        <v>66</v>
      </c>
      <c r="F16" t="s">
        <v>67</v>
      </c>
      <c r="G16" t="s">
        <v>49</v>
      </c>
      <c r="H16" t="s">
        <v>50</v>
      </c>
      <c r="I16" t="s">
        <v>49</v>
      </c>
      <c r="J16" t="s">
        <v>50</v>
      </c>
      <c r="K16" t="s">
        <v>49</v>
      </c>
      <c r="L16" t="s">
        <v>50</v>
      </c>
      <c r="M16" t="s">
        <v>49</v>
      </c>
      <c r="N16" t="s">
        <v>50</v>
      </c>
      <c r="O16" t="s">
        <v>49</v>
      </c>
      <c r="P16" t="s">
        <v>50</v>
      </c>
      <c r="Q16" t="s">
        <v>49</v>
      </c>
      <c r="R16" t="s">
        <v>50</v>
      </c>
      <c r="S16" s="2" t="s">
        <v>103</v>
      </c>
      <c r="T16" s="2"/>
      <c r="U16" t="s">
        <v>69</v>
      </c>
      <c r="W16" t="s">
        <v>70</v>
      </c>
      <c r="X16" t="s">
        <v>56</v>
      </c>
      <c r="Y16" s="3" t="s">
        <v>177</v>
      </c>
      <c r="Z16" t="s">
        <v>71</v>
      </c>
      <c r="AA16" t="s">
        <v>59</v>
      </c>
      <c r="AB16" t="s">
        <v>59</v>
      </c>
      <c r="AC16" t="s">
        <v>57</v>
      </c>
      <c r="AD16" t="s">
        <v>57</v>
      </c>
      <c r="AE16" t="s">
        <v>57</v>
      </c>
      <c r="AF16" t="s">
        <v>58</v>
      </c>
      <c r="AH16">
        <v>4</v>
      </c>
      <c r="AI16">
        <v>5</v>
      </c>
      <c r="AJ16">
        <v>2</v>
      </c>
      <c r="AK16" t="s">
        <v>62</v>
      </c>
      <c r="AL16" t="s">
        <v>60</v>
      </c>
      <c r="AM16" s="3" t="s">
        <v>61</v>
      </c>
      <c r="AO16" t="s">
        <v>72</v>
      </c>
      <c r="AP16" t="s">
        <v>73</v>
      </c>
      <c r="AQ16" t="s">
        <v>74</v>
      </c>
    </row>
    <row r="17" spans="1:43" ht="46.8" x14ac:dyDescent="0.3">
      <c r="A17" t="s">
        <v>64</v>
      </c>
      <c r="B17" t="s">
        <v>44</v>
      </c>
      <c r="C17" t="s">
        <v>45</v>
      </c>
      <c r="D17" s="3" t="s">
        <v>77</v>
      </c>
      <c r="E17" s="3" t="s">
        <v>80</v>
      </c>
      <c r="F17" s="3" t="s">
        <v>48</v>
      </c>
      <c r="G17" t="s">
        <v>49</v>
      </c>
      <c r="H17" t="s">
        <v>50</v>
      </c>
      <c r="I17" t="s">
        <v>49</v>
      </c>
      <c r="J17" t="s">
        <v>50</v>
      </c>
      <c r="K17" t="s">
        <v>49</v>
      </c>
      <c r="L17" t="s">
        <v>50</v>
      </c>
      <c r="M17" t="s">
        <v>49</v>
      </c>
      <c r="N17" t="s">
        <v>50</v>
      </c>
      <c r="O17" t="s">
        <v>49</v>
      </c>
      <c r="P17" t="s">
        <v>50</v>
      </c>
      <c r="Q17" t="s">
        <v>49</v>
      </c>
      <c r="R17" t="s">
        <v>50</v>
      </c>
      <c r="S17" s="2" t="s">
        <v>103</v>
      </c>
      <c r="T17" s="2" t="s">
        <v>182</v>
      </c>
      <c r="U17" t="s">
        <v>69</v>
      </c>
      <c r="W17" t="s">
        <v>70</v>
      </c>
      <c r="X17" t="s">
        <v>56</v>
      </c>
      <c r="Y17" s="3"/>
      <c r="Z17" t="s">
        <v>71</v>
      </c>
      <c r="AA17" t="s">
        <v>59</v>
      </c>
      <c r="AB17" t="s">
        <v>59</v>
      </c>
      <c r="AC17" t="s">
        <v>57</v>
      </c>
      <c r="AD17" t="s">
        <v>57</v>
      </c>
      <c r="AE17" t="s">
        <v>57</v>
      </c>
      <c r="AF17" t="s">
        <v>58</v>
      </c>
      <c r="AH17">
        <v>4</v>
      </c>
      <c r="AI17">
        <v>5</v>
      </c>
      <c r="AJ17">
        <v>2</v>
      </c>
      <c r="AK17" t="s">
        <v>62</v>
      </c>
      <c r="AL17" t="s">
        <v>60</v>
      </c>
      <c r="AM17" s="3" t="s">
        <v>61</v>
      </c>
      <c r="AO17" t="s">
        <v>72</v>
      </c>
      <c r="AP17" t="s">
        <v>73</v>
      </c>
      <c r="AQ17" t="s">
        <v>74</v>
      </c>
    </row>
    <row r="18" spans="1:43" ht="46.8" x14ac:dyDescent="0.3">
      <c r="A18" t="s">
        <v>64</v>
      </c>
      <c r="B18" t="s">
        <v>44</v>
      </c>
      <c r="C18" t="s">
        <v>45</v>
      </c>
      <c r="D18" s="3" t="s">
        <v>77</v>
      </c>
      <c r="E18" s="3" t="s">
        <v>80</v>
      </c>
      <c r="F18" s="3" t="s">
        <v>81</v>
      </c>
      <c r="G18" t="s">
        <v>49</v>
      </c>
      <c r="H18" t="s">
        <v>50</v>
      </c>
      <c r="I18" t="s">
        <v>49</v>
      </c>
      <c r="J18" t="s">
        <v>50</v>
      </c>
      <c r="K18" t="s">
        <v>49</v>
      </c>
      <c r="L18" t="s">
        <v>50</v>
      </c>
      <c r="M18" t="s">
        <v>49</v>
      </c>
      <c r="N18" t="s">
        <v>50</v>
      </c>
      <c r="O18" t="s">
        <v>49</v>
      </c>
      <c r="P18" t="s">
        <v>50</v>
      </c>
      <c r="Q18" t="s">
        <v>49</v>
      </c>
      <c r="R18" t="s">
        <v>50</v>
      </c>
      <c r="S18" s="2" t="s">
        <v>103</v>
      </c>
      <c r="T18" s="2" t="s">
        <v>181</v>
      </c>
      <c r="U18" t="s">
        <v>69</v>
      </c>
      <c r="W18" t="s">
        <v>70</v>
      </c>
      <c r="X18" t="s">
        <v>56</v>
      </c>
      <c r="Y18" s="3"/>
      <c r="Z18" t="s">
        <v>71</v>
      </c>
      <c r="AA18" t="s">
        <v>59</v>
      </c>
      <c r="AB18" t="s">
        <v>59</v>
      </c>
      <c r="AC18" t="s">
        <v>57</v>
      </c>
      <c r="AD18" t="s">
        <v>57</v>
      </c>
      <c r="AE18" t="s">
        <v>57</v>
      </c>
      <c r="AF18" t="s">
        <v>58</v>
      </c>
      <c r="AH18">
        <v>4</v>
      </c>
      <c r="AI18">
        <v>5</v>
      </c>
      <c r="AJ18">
        <v>2</v>
      </c>
      <c r="AK18" t="s">
        <v>62</v>
      </c>
      <c r="AL18" t="s">
        <v>60</v>
      </c>
      <c r="AM18" s="3" t="s">
        <v>61</v>
      </c>
      <c r="AO18" t="s">
        <v>72</v>
      </c>
      <c r="AP18" t="s">
        <v>73</v>
      </c>
      <c r="AQ18" t="s">
        <v>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6</vt:i4>
      </vt:variant>
    </vt:vector>
  </HeadingPairs>
  <TitlesOfParts>
    <vt:vector size="6" baseType="lpstr">
      <vt:lpstr>Voorblad</vt:lpstr>
      <vt:lpstr>Dashboard</vt:lpstr>
      <vt:lpstr>tabellen</vt:lpstr>
      <vt:lpstr>Open vragen</vt:lpstr>
      <vt:lpstr>Contact</vt:lpstr>
      <vt:lpstr>Input anoniem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Derk Jan Poel</dc:creator>
  <cp:lastModifiedBy>Derk Jan Poel</cp:lastModifiedBy>
  <cp:lastPrinted>2025-11-21T08:59:22Z</cp:lastPrinted>
  <dcterms:created xsi:type="dcterms:W3CDTF">2025-09-16T14:17:10Z</dcterms:created>
  <dcterms:modified xsi:type="dcterms:W3CDTF">2025-12-04T09:35:11Z</dcterms:modified>
</cp:coreProperties>
</file>

<file path=docProps/core0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2025-09-16T09:30:24-04:00</dcterms:created>
  <dcterms:modified xsi:type="dcterms:W3CDTF">2025-09-16T09:30:24-04:00</dcterms:modified>
  <cp:revision>0</cp:revision>
</cp:coreProperties>
</file>